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fficebaz\Desktop\"/>
    </mc:Choice>
  </mc:AlternateContent>
  <xr:revisionPtr revIDLastSave="0" documentId="13_ncr:1_{B5B4A612-DE51-4B67-A80A-8C48B2778AD8}" xr6:coauthVersionLast="47" xr6:coauthVersionMax="47" xr10:uidLastSave="{00000000-0000-0000-0000-000000000000}"/>
  <bookViews>
    <workbookView xWindow="9943" yWindow="0" windowWidth="23117" windowHeight="14306" xr2:uid="{00000000-000D-0000-FFFF-FFFF00000000}"/>
  </bookViews>
  <sheets>
    <sheet name="Admin" sheetId="11" r:id="rId1"/>
    <sheet name="Main" sheetId="1" r:id="rId2"/>
    <sheet name="InOut" sheetId="12" r:id="rId3"/>
    <sheet name="Remain" sheetId="13" r:id="rId4"/>
  </sheets>
  <definedNames>
    <definedName name="_xleta.VLOOKUP" hidden="1" xlm="1">#NAME?</definedName>
    <definedName name="_xlpm.A" hidden="1" xlm="1">#NAME?</definedName>
    <definedName name="_xlpm.B" hidden="1" xlm="1">#NAME?</definedName>
    <definedName name="_xlpm.C" hidden="1" xlm="1">#NAME?</definedName>
    <definedName name="_xlpm.common" hidden="1" xlm="1">#NAME?</definedName>
    <definedName name="_xlpm.CommonWords" hidden="1" xlm="1">#NAME?</definedName>
    <definedName name="_xlpm.D" hidden="1" xlm="1">#NAME?</definedName>
    <definedName name="_xlpm.Du" hidden="1" xlm="1">#NAME?</definedName>
    <definedName name="_xlpm.Dub" hidden="1" xlm="1">#NAME?</definedName>
    <definedName name="_xlpm.l" hidden="1" xlm="1">#NAME?</definedName>
    <definedName name="_xlpm.Li" hidden="1" xlm="1">#NAME?</definedName>
    <definedName name="_xlpm.Lis" hidden="1" xlm="1">#NAME?</definedName>
    <definedName name="_xlpm.List" hidden="1" xlm="1">#NAME?</definedName>
    <definedName name="_xlpm.list1" hidden="1" xlm="1">#NAME?</definedName>
    <definedName name="_xlpm.list2" hidden="1" xlm="1">#NAME?</definedName>
    <definedName name="_xlpm.LL" hidden="1" xlm="1">#NAME?</definedName>
    <definedName name="_xlpm.LLL" hidden="1" xlm="1">#NAME?</definedName>
    <definedName name="_xlpm.Matching" hidden="1" xlm="1">#NAME?</definedName>
    <definedName name="_xlpm.Matn" hidden="1" xlm="1">#NAME?</definedName>
    <definedName name="_xlpm.MatnNo" hidden="1" xlm="1">#NAME?</definedName>
    <definedName name="_xlpm.MatnWait" hidden="1" xlm="1">#NAME?</definedName>
    <definedName name="_xlpm.MatnY" hidden="1" xlm="1">#NAME?</definedName>
    <definedName name="_xlpm.MatnYe" hidden="1" xlm="1">#NAME?</definedName>
    <definedName name="_xlpm.MatnYes" hidden="1" xlm="1">#NAME?</definedName>
    <definedName name="_xlpm.Name" hidden="1" xlm="1">#NAME?</definedName>
    <definedName name="_xlpm.Nmreh" hidden="1" xlm="1">#NAME?</definedName>
    <definedName name="_xlpm.Nomreh" hidden="1" xlm="1">#NAME?</definedName>
    <definedName name="_xlpm.Per" hidden="1" xlm="1">#NAME?</definedName>
    <definedName name="_xlpm.R" hidden="1" xlm="1">#NAME?</definedName>
    <definedName name="_xlpm.Ra" hidden="1" xlm="1">#NAME?</definedName>
    <definedName name="_xlpm.Rat" hidden="1" xlm="1">#NAME?</definedName>
    <definedName name="_xlpm.Rate" hidden="1" xlm="1">#NAME?</definedName>
    <definedName name="_xlpm.Words1" hidden="1" xlm="1">#NAME?</definedName>
    <definedName name="_xlpm.Words2" hidden="1" xlm="1">#NAME?</definedName>
    <definedName name="_xlpm.WordsB" hidden="1" xlm="1">#NAME?</definedName>
    <definedName name="_xlpm.WordsC" hidden="1" xlm="1">#NAME?</definedName>
    <definedName name="_xlpm.ر" hidden="1" xlm="1">#NAME?</definedName>
    <definedName name="_xlpm.ري" hidden="1" xlm="1">#NAME?</definedName>
    <definedName name="_xlpm.ريا" hidden="1" xlm="1">#NAME?</definedName>
    <definedName name="_xlpm.ريال" hidden="1" xlm="1">#NAME?</definedName>
    <definedName name="_xlpm.ريالش" hidden="1" xlm="1">#NAME?</definedName>
    <definedName name="_xlpm.ريالشف" hidden="1" xlm="1">#NAME?</definedName>
    <definedName name="_xlpm.ريالشفث" hidden="1" xlm="1">#NAME?</definedName>
    <definedName name="inout" localSheetId="0">#REF!</definedName>
    <definedName name="inout" localSheetId="2">#REF!</definedName>
    <definedName name="inout" localSheetId="3">#REF!</definedName>
    <definedName name="inout">#REF!</definedName>
    <definedName name="خروج">Admin!$D$2:$D$60</definedName>
    <definedName name="ورود">Admin!$B$2:$B$60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2" l="1"/>
  <c r="E12" i="12"/>
  <c r="F12" i="12"/>
  <c r="D11" i="12"/>
  <c r="E11" i="12"/>
  <c r="F11" i="12"/>
  <c r="D10" i="12"/>
  <c r="E10" i="12"/>
  <c r="F10" i="12"/>
  <c r="D9" i="12"/>
  <c r="E9" i="12"/>
  <c r="F9" i="12"/>
  <c r="D8" i="12"/>
  <c r="E8" i="12"/>
  <c r="F8" i="12"/>
  <c r="D7" i="12"/>
  <c r="E7" i="12"/>
  <c r="F7" i="12"/>
  <c r="D6" i="12"/>
  <c r="E6" i="12"/>
  <c r="F6" i="12"/>
  <c r="M11" i="11"/>
  <c r="M10" i="11"/>
  <c r="D5" i="12"/>
  <c r="E5" i="12"/>
  <c r="F5" i="12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D4" i="12"/>
  <c r="E4" i="12"/>
  <c r="F4" i="12"/>
  <c r="M3" i="11"/>
  <c r="M4" i="11"/>
  <c r="M5" i="11"/>
  <c r="M6" i="11"/>
  <c r="M7" i="11"/>
  <c r="M8" i="11"/>
  <c r="M9" i="11"/>
  <c r="M2" i="11"/>
  <c r="F41" i="13"/>
  <c r="E41" i="13"/>
  <c r="D41" i="13"/>
  <c r="D42" i="13"/>
  <c r="B3" i="13"/>
  <c r="F3" i="12"/>
  <c r="E3" i="12"/>
  <c r="D3" i="12"/>
  <c r="G41" i="13" l="1"/>
  <c r="C41" i="13"/>
  <c r="G42" i="13"/>
  <c r="F42" i="13"/>
  <c r="E42" i="13"/>
  <c r="C42" i="13"/>
  <c r="G43" i="13"/>
  <c r="C43" i="13"/>
  <c r="E43" i="13"/>
  <c r="D43" i="13"/>
  <c r="F43" i="13"/>
  <c r="G44" i="13"/>
  <c r="E44" i="13"/>
  <c r="F44" i="13"/>
  <c r="D44" i="13"/>
  <c r="C44" i="13"/>
  <c r="G45" i="13"/>
  <c r="F45" i="13"/>
  <c r="E45" i="13"/>
  <c r="D45" i="13"/>
  <c r="C45" i="13"/>
  <c r="G46" i="13"/>
  <c r="F46" i="13"/>
  <c r="D46" i="13"/>
  <c r="E46" i="13"/>
  <c r="C46" i="13"/>
  <c r="G47" i="13"/>
  <c r="E47" i="13"/>
  <c r="F47" i="13"/>
  <c r="D47" i="13"/>
  <c r="C47" i="13"/>
  <c r="G48" i="13"/>
  <c r="E48" i="13"/>
  <c r="F48" i="13"/>
  <c r="D48" i="13"/>
  <c r="C48" i="13"/>
  <c r="G49" i="13"/>
  <c r="F49" i="13"/>
  <c r="D49" i="13"/>
  <c r="E49" i="13"/>
  <c r="C49" i="13"/>
  <c r="E50" i="13"/>
  <c r="D50" i="13"/>
  <c r="C50" i="13"/>
  <c r="D3" i="13"/>
  <c r="C3" i="13"/>
  <c r="F50" i="13"/>
  <c r="G50" i="13"/>
  <c r="E3" i="13"/>
  <c r="F3" i="13"/>
  <c r="G3" i="13"/>
  <c r="E4" i="13"/>
  <c r="F4" i="13"/>
  <c r="C4" i="13"/>
  <c r="G4" i="13"/>
  <c r="D4" i="13"/>
  <c r="E5" i="13"/>
  <c r="F5" i="13"/>
  <c r="C5" i="13"/>
  <c r="G5" i="13"/>
  <c r="D5" i="13"/>
  <c r="F6" i="13"/>
  <c r="E6" i="13"/>
  <c r="D6" i="13"/>
  <c r="G6" i="13"/>
  <c r="C6" i="13"/>
  <c r="E7" i="13"/>
  <c r="C7" i="13"/>
  <c r="F7" i="13"/>
  <c r="G7" i="13"/>
  <c r="D7" i="13"/>
  <c r="E8" i="13"/>
  <c r="G8" i="13"/>
  <c r="C8" i="13"/>
  <c r="F8" i="13"/>
  <c r="D8" i="13"/>
  <c r="C9" i="13"/>
  <c r="G9" i="13"/>
  <c r="E9" i="13"/>
  <c r="F9" i="13"/>
  <c r="D9" i="13"/>
  <c r="E10" i="13"/>
  <c r="C10" i="13"/>
  <c r="G10" i="13"/>
  <c r="D10" i="13"/>
  <c r="F10" i="13"/>
  <c r="E11" i="13"/>
  <c r="G11" i="13"/>
  <c r="C11" i="13"/>
  <c r="F11" i="13"/>
  <c r="D11" i="13"/>
  <c r="D12" i="13"/>
  <c r="E12" i="13"/>
  <c r="C12" i="13"/>
  <c r="G12" i="13"/>
  <c r="F12" i="13"/>
  <c r="E13" i="13"/>
  <c r="C13" i="13"/>
  <c r="G13" i="13"/>
  <c r="D13" i="13"/>
  <c r="F13" i="13"/>
  <c r="C14" i="13"/>
  <c r="G14" i="13"/>
  <c r="F14" i="13"/>
  <c r="D14" i="13"/>
  <c r="E14" i="13"/>
  <c r="E15" i="13"/>
  <c r="C15" i="13"/>
  <c r="G15" i="13"/>
  <c r="D15" i="13"/>
  <c r="F15" i="13"/>
  <c r="E16" i="13"/>
  <c r="F16" i="13"/>
  <c r="D16" i="13"/>
  <c r="G16" i="13"/>
  <c r="C16" i="13"/>
  <c r="D17" i="13"/>
  <c r="E17" i="13"/>
  <c r="F17" i="13"/>
  <c r="G17" i="13"/>
  <c r="C17" i="13"/>
  <c r="C18" i="13"/>
  <c r="D18" i="13"/>
  <c r="G18" i="13"/>
  <c r="F18" i="13"/>
  <c r="E18" i="13"/>
  <c r="D19" i="13"/>
  <c r="E19" i="13"/>
  <c r="F19" i="13"/>
  <c r="C19" i="13"/>
  <c r="G19" i="13"/>
  <c r="D20" i="13"/>
  <c r="E20" i="13"/>
  <c r="F20" i="13"/>
  <c r="C20" i="13"/>
  <c r="G20" i="13"/>
  <c r="D21" i="13"/>
  <c r="E21" i="13"/>
  <c r="F21" i="13"/>
  <c r="C21" i="13"/>
  <c r="G21" i="13"/>
  <c r="F22" i="13"/>
  <c r="C22" i="13"/>
  <c r="D22" i="13"/>
  <c r="E22" i="13"/>
  <c r="G22" i="13"/>
  <c r="C23" i="13"/>
  <c r="F23" i="13"/>
  <c r="D23" i="13"/>
  <c r="E23" i="13"/>
  <c r="G23" i="13"/>
  <c r="F24" i="13"/>
  <c r="D24" i="13"/>
  <c r="E24" i="13"/>
  <c r="C24" i="13"/>
  <c r="G24" i="13"/>
  <c r="F25" i="13"/>
  <c r="G25" i="13"/>
  <c r="C25" i="13"/>
  <c r="D25" i="13"/>
  <c r="E25" i="13"/>
  <c r="F26" i="13"/>
  <c r="D26" i="13"/>
  <c r="G26" i="13"/>
  <c r="C26" i="13"/>
  <c r="E26" i="13"/>
  <c r="G27" i="13"/>
  <c r="C27" i="13"/>
  <c r="D27" i="13"/>
  <c r="F27" i="13"/>
  <c r="E27" i="13"/>
  <c r="E28" i="13"/>
  <c r="G28" i="13"/>
  <c r="C28" i="13"/>
  <c r="D28" i="13"/>
  <c r="F28" i="13"/>
  <c r="D29" i="13"/>
  <c r="F29" i="13"/>
  <c r="E29" i="13"/>
  <c r="C29" i="13"/>
  <c r="G29" i="13"/>
  <c r="E30" i="13"/>
  <c r="C30" i="13"/>
  <c r="D30" i="13"/>
  <c r="F30" i="13"/>
  <c r="G30" i="13"/>
  <c r="D31" i="13"/>
  <c r="F31" i="13"/>
  <c r="E31" i="13"/>
  <c r="G31" i="13"/>
  <c r="C31" i="13"/>
  <c r="D32" i="13"/>
  <c r="G32" i="13"/>
  <c r="F32" i="13"/>
  <c r="C32" i="13"/>
  <c r="E32" i="13"/>
  <c r="D33" i="13"/>
  <c r="E33" i="13"/>
  <c r="C33" i="13"/>
  <c r="F33" i="13"/>
  <c r="G33" i="13"/>
  <c r="C34" i="13"/>
  <c r="F34" i="13"/>
  <c r="D34" i="13"/>
  <c r="E34" i="13"/>
  <c r="G34" i="13"/>
  <c r="F35" i="13"/>
  <c r="D35" i="13"/>
  <c r="E35" i="13"/>
  <c r="C35" i="13"/>
  <c r="G35" i="13"/>
  <c r="C36" i="13"/>
  <c r="F36" i="13"/>
  <c r="D36" i="13"/>
  <c r="E36" i="13"/>
  <c r="G36" i="13"/>
  <c r="F37" i="13"/>
  <c r="E37" i="13"/>
  <c r="C37" i="13"/>
  <c r="D37" i="13"/>
  <c r="G37" i="13"/>
  <c r="F38" i="13"/>
  <c r="C38" i="13"/>
  <c r="D38" i="13"/>
  <c r="E38" i="13"/>
  <c r="G38" i="13"/>
  <c r="C39" i="13"/>
  <c r="E39" i="13"/>
  <c r="D39" i="13"/>
  <c r="F39" i="13"/>
  <c r="G39" i="13"/>
  <c r="H41" i="13"/>
  <c r="G40" i="13"/>
  <c r="F40" i="13"/>
  <c r="E40" i="13"/>
  <c r="D40" i="13"/>
  <c r="C40" i="13"/>
  <c r="H33" i="13" l="1"/>
  <c r="H35" i="13"/>
  <c r="H38" i="13"/>
  <c r="H39" i="13"/>
  <c r="H25" i="13"/>
  <c r="H18" i="13"/>
  <c r="H44" i="13"/>
  <c r="H46" i="13"/>
  <c r="H42" i="13"/>
  <c r="H50" i="13"/>
  <c r="H45" i="13"/>
  <c r="H43" i="13"/>
  <c r="H47" i="13"/>
  <c r="H48" i="13"/>
  <c r="H49" i="13"/>
  <c r="H16" i="13"/>
  <c r="H3" i="13"/>
  <c r="H36" i="13"/>
  <c r="H7" i="13"/>
  <c r="H15" i="13"/>
  <c r="H19" i="13"/>
  <c r="H20" i="13"/>
  <c r="H17" i="13"/>
  <c r="H29" i="13"/>
  <c r="H27" i="13"/>
  <c r="H32" i="13"/>
  <c r="H34" i="13"/>
  <c r="H24" i="13"/>
  <c r="H22" i="13"/>
  <c r="H26" i="13"/>
  <c r="H28" i="13"/>
  <c r="H30" i="13"/>
  <c r="H21" i="13"/>
  <c r="H23" i="13"/>
  <c r="H31" i="13"/>
  <c r="H37" i="13"/>
  <c r="H14" i="13"/>
  <c r="H13" i="13"/>
  <c r="H8" i="13"/>
  <c r="H9" i="13"/>
  <c r="H10" i="13"/>
  <c r="H11" i="13"/>
  <c r="H12" i="13"/>
  <c r="H5" i="13"/>
  <c r="H6" i="13"/>
  <c r="H4" i="13"/>
  <c r="H40" i="13"/>
</calcChain>
</file>

<file path=xl/sharedStrings.xml><?xml version="1.0" encoding="utf-8"?>
<sst xmlns="http://schemas.openxmlformats.org/spreadsheetml/2006/main" count="94" uniqueCount="49">
  <si>
    <t>کدکالا</t>
  </si>
  <si>
    <t>شرح کالا</t>
  </si>
  <si>
    <t xml:space="preserve">واحد </t>
  </si>
  <si>
    <t>اولیه</t>
  </si>
  <si>
    <t>عدد</t>
  </si>
  <si>
    <t>تاریخ</t>
  </si>
  <si>
    <t>تعداد</t>
  </si>
  <si>
    <t>ورود</t>
  </si>
  <si>
    <t>خروج</t>
  </si>
  <si>
    <t>جمع ورود</t>
  </si>
  <si>
    <t>جمع خروج</t>
  </si>
  <si>
    <t>خرید داخلی</t>
  </si>
  <si>
    <t>از تولید</t>
  </si>
  <si>
    <t>امانی</t>
  </si>
  <si>
    <t>فروش</t>
  </si>
  <si>
    <t>نمونه</t>
  </si>
  <si>
    <t>ضایعات</t>
  </si>
  <si>
    <t>به خط تولید</t>
  </si>
  <si>
    <t>طرف حساب</t>
  </si>
  <si>
    <t>نوع</t>
  </si>
  <si>
    <t>طرف</t>
  </si>
  <si>
    <t>سند</t>
  </si>
  <si>
    <t>توضیح</t>
  </si>
  <si>
    <t>نادر</t>
  </si>
  <si>
    <t>کامران</t>
  </si>
  <si>
    <t>فائزه</t>
  </si>
  <si>
    <t>موجودی</t>
  </si>
  <si>
    <t>کد محصول</t>
  </si>
  <si>
    <t>نام محصول</t>
  </si>
  <si>
    <t>محصول</t>
  </si>
  <si>
    <t>کد قطعه</t>
  </si>
  <si>
    <t>نام قطعه</t>
  </si>
  <si>
    <t>از توليد</t>
  </si>
  <si>
    <t>به توليد</t>
  </si>
  <si>
    <t>پنج شعله آرتمیس</t>
  </si>
  <si>
    <t>رومیزی آرمیتا</t>
  </si>
  <si>
    <t>طرح براق مهسا</t>
  </si>
  <si>
    <t>پیچ و مهره 10</t>
  </si>
  <si>
    <t>ورق استیل ضخامت دو میل</t>
  </si>
  <si>
    <t xml:space="preserve">سینی کف </t>
  </si>
  <si>
    <t>درب شیشه ای</t>
  </si>
  <si>
    <t xml:space="preserve">دستگیره نقره ای </t>
  </si>
  <si>
    <t>لولای برنجی</t>
  </si>
  <si>
    <t>پایه پلاستیکی</t>
  </si>
  <si>
    <t>سلفون بسته بندی</t>
  </si>
  <si>
    <t>کارتن پنج لایه چاپ قرمز</t>
  </si>
  <si>
    <t>کارتن پنج لایه چاپ آبی</t>
  </si>
  <si>
    <t>چدن روگازی ستاره ای</t>
  </si>
  <si>
    <t>چدن روگازی شش پر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</si>
</sst>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\/00\/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IRANYekanFN"/>
      <family val="2"/>
    </font>
    <font>
      <sz val="12"/>
      <color theme="0"/>
      <name val="IRANYekanFN"/>
      <family val="2"/>
    </font>
    <font>
      <sz val="12"/>
      <color rgb="FF000000"/>
      <name val="IRANYekanFN"/>
      <family val="2"/>
    </font>
    <font>
      <sz val="14"/>
      <color theme="0"/>
      <name val="IRANYekanFN"/>
      <family val="2"/>
    </font>
    <font>
      <b/>
      <sz val="14"/>
      <color theme="0"/>
      <name val="IRANYekanFN"/>
      <family val="2"/>
    </font>
    <font>
      <b/>
      <sz val="16"/>
      <color theme="0"/>
      <name val="IRANYekanFN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2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4" fontId="6" fillId="3" borderId="3" xfId="0" applyNumberFormat="1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53">
    <dxf>
      <font>
        <color theme="0"/>
      </font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DDDD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DDDD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numFmt numFmtId="164" formatCode="0000\/00\/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IRANYekanFN"/>
        <family val="2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numFmt numFmtId="0" formatCode="General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IRANYekanFN"/>
        <family val="2"/>
        <scheme val="none"/>
      </font>
      <alignment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IRANYekanFN"/>
        <family val="2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IRANYekanFN"/>
        <family val="2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IRANYekanFN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IRANYekanFN"/>
        <family val="2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DDDD"/>
      <color rgb="FF111D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officebaz.ir/ex/%d8%a7%d9%86%d8%a8%d8%a7%d8%b1%d8%af%d8%a7%d8%b1%db%8c-%d8%b3%d8%a7%d8%af%d9%87-%d8%af%d8%b1-%d8%a7%da%a9%d8%b3%d9%84-1401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337457</xdr:colOff>
      <xdr:row>8</xdr:row>
      <xdr:rowOff>103414</xdr:rowOff>
    </xdr:from>
    <xdr:to>
      <xdr:col>9</xdr:col>
      <xdr:colOff>266700</xdr:colOff>
      <xdr:row>10</xdr:row>
      <xdr:rowOff>201385</xdr:rowOff>
    </xdr:to>
    <xdr:sp macro="" textlink="">
      <xdr:nvSpPr>
        <xdr:cNvPr id="2" name="Rectangle: Rounded Corner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9B7FC0-785C-A0B1-9A71-AEFD7842148C}"/>
            </a:ext>
          </a:extLst>
        </xdr:cNvPr>
        <xdr:cNvSpPr/>
      </xdr:nvSpPr>
      <xdr:spPr>
        <a:xfrm>
          <a:off x="10161602014" y="2454728"/>
          <a:ext cx="7511143" cy="685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2400">
              <a:latin typeface="IRANYekanFN" panose="020B0506030804020204" pitchFamily="34" charset="-78"/>
              <a:cs typeface="IRANYekanFN" panose="020B0506030804020204" pitchFamily="34" charset="-78"/>
            </a:rPr>
            <a:t>پیشنهادات</a:t>
          </a:r>
          <a:r>
            <a:rPr lang="fa-IR" sz="2400" baseline="0">
              <a:latin typeface="IRANYekanFN" panose="020B0506030804020204" pitchFamily="34" charset="-78"/>
              <a:cs typeface="IRANYekanFN" panose="020B0506030804020204" pitchFamily="34" charset="-78"/>
            </a:rPr>
            <a:t> مختلف انبارداری در اکسل و اکسس</a:t>
          </a:r>
          <a:endParaRPr lang="en-US" sz="2400">
            <a:latin typeface="IRANYekanFN" panose="020B0506030804020204" pitchFamily="34" charset="-78"/>
            <a:cs typeface="IRANYekanFN" panose="020B0506030804020204" pitchFamily="34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506187</xdr:colOff>
      <xdr:row>0</xdr:row>
      <xdr:rowOff>92529</xdr:rowOff>
    </xdr:from>
    <xdr:to>
      <xdr:col>10</xdr:col>
      <xdr:colOff>1360715</xdr:colOff>
      <xdr:row>0</xdr:row>
      <xdr:rowOff>381000</xdr:rowOff>
    </xdr:to>
    <xdr:sp macro="[0]!_xludf.Produc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7F8C42F-9AAB-A1E7-96C8-4A71E9C39F95}"/>
            </a:ext>
          </a:extLst>
        </xdr:cNvPr>
        <xdr:cNvSpPr/>
      </xdr:nvSpPr>
      <xdr:spPr>
        <a:xfrm>
          <a:off x="10159228928" y="92529"/>
          <a:ext cx="1660071" cy="288471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1100">
              <a:latin typeface="IRANYekanFN" panose="020B0506030804020204" pitchFamily="34" charset="-78"/>
              <a:cs typeface="IRANYekanFN" panose="020B0506030804020204" pitchFamily="34" charset="-78"/>
            </a:rPr>
            <a:t>خروجی</a:t>
          </a:r>
          <a:r>
            <a:rPr lang="fa-IR" sz="1100" baseline="0">
              <a:latin typeface="IRANYekanFN" panose="020B0506030804020204" pitchFamily="34" charset="-78"/>
              <a:cs typeface="IRANYekanFN" panose="020B0506030804020204" pitchFamily="34" charset="-78"/>
            </a:rPr>
            <a:t> بر پایه محصول</a:t>
          </a:r>
          <a:endParaRPr lang="en-US" sz="1100">
            <a:latin typeface="IRANYekanFN" panose="020B0506030804020204" pitchFamily="34" charset="-78"/>
            <a:cs typeface="IRANYekanFN" panose="020B0506030804020204" pitchFamily="34" charset="-78"/>
          </a:endParaRPr>
        </a:p>
      </xdr:txBody>
    </xdr:sp>
    <xdr:clientData/>
  </xdr:twoCellAnchor>
  <xdr:twoCellAnchor>
    <xdr:from>
      <xdr:col>1</xdr:col>
      <xdr:colOff>5442</xdr:colOff>
      <xdr:row>0</xdr:row>
      <xdr:rowOff>136072</xdr:rowOff>
    </xdr:from>
    <xdr:to>
      <xdr:col>2</xdr:col>
      <xdr:colOff>195941</xdr:colOff>
      <xdr:row>0</xdr:row>
      <xdr:rowOff>424543</xdr:rowOff>
    </xdr:to>
    <xdr:sp macro="[0]!Material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5042AE10-5077-4425-A077-C9471ACB0BCA}"/>
            </a:ext>
          </a:extLst>
        </xdr:cNvPr>
        <xdr:cNvSpPr/>
      </xdr:nvSpPr>
      <xdr:spPr>
        <a:xfrm>
          <a:off x="10167795987" y="136072"/>
          <a:ext cx="1224642" cy="288471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1100">
              <a:latin typeface="IRANYekanFN" panose="020B0506030804020204" pitchFamily="34" charset="-78"/>
              <a:cs typeface="IRANYekanFN" panose="020B0506030804020204" pitchFamily="34" charset="-78"/>
            </a:rPr>
            <a:t>ثبت</a:t>
          </a:r>
          <a:r>
            <a:rPr lang="fa-IR" sz="1100" baseline="0">
              <a:latin typeface="IRANYekanFN" panose="020B0506030804020204" pitchFamily="34" charset="-78"/>
              <a:cs typeface="IRANYekanFN" panose="020B0506030804020204" pitchFamily="34" charset="-78"/>
            </a:rPr>
            <a:t> سند جدید</a:t>
          </a:r>
          <a:endParaRPr lang="en-US" sz="1100">
            <a:latin typeface="IRANYekanFN" panose="020B0506030804020204" pitchFamily="34" charset="-78"/>
            <a:cs typeface="IRANYekanFN" panose="020B0506030804020204" pitchFamily="34" charset="-78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BDF7417-B7E9-4CE0-B6B2-A54B9C6A60B1}" name="tblProduct" displayName="tblProduct" ref="H1:I4" totalsRowShown="0" headerRowDxfId="52" dataDxfId="51" tableBorderDxfId="50">
  <autoFilter ref="H1:I4" xr:uid="{9BDF7417-B7E9-4CE0-B6B2-A54B9C6A60B1}"/>
  <tableColumns count="2">
    <tableColumn id="1" xr3:uid="{B55D051F-E403-4D76-8ADA-AD0254A8816E}" name="کد محصول" dataDxfId="49"/>
    <tableColumn id="4" xr3:uid="{C0A88733-8785-468E-B012-8D211C4C1B7B}" name="نام محصول" dataDxfId="48">
      <calculatedColumnFormula>VLOOKUP(#REF!,tblMain[],2,0)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2E48829-17C0-466C-9C82-A23811F6247C}" name="tblDetail" displayName="tblDetail" ref="K1:N11" totalsRowShown="0" headerRowDxfId="47" headerRowBorderDxfId="46" tableBorderDxfId="45" totalsRowBorderDxfId="44">
  <autoFilter ref="K1:N11" xr:uid="{52E48829-17C0-466C-9C82-A23811F6247C}"/>
  <tableColumns count="4">
    <tableColumn id="1" xr3:uid="{5054617C-4A4E-4DDC-B9CE-846545EC33D9}" name="محصول" dataDxfId="43"/>
    <tableColumn id="2" xr3:uid="{493396EB-5A36-475E-A131-043F3C95E7D4}" name="کد قطعه" dataDxfId="42"/>
    <tableColumn id="3" xr3:uid="{13DCFB98-C4DE-4BB3-85C1-E26F1445F0B8}" name="نام قطعه" dataDxfId="41">
      <calculatedColumnFormula>VLOOKUP(L2,tblMain[],2,0)</calculatedColumnFormula>
    </tableColumn>
    <tableColumn id="4" xr3:uid="{8D4A1D18-8AD6-48FC-BC61-807A01F7CD70}" name="تعداد" dataDxfId="4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5F06E8-CCF5-4594-AD51-7F572B9FB11A}" name="tblMain" displayName="tblMain" ref="B2:E17" totalsRowShown="0" headerRowDxfId="39" dataDxfId="38">
  <autoFilter ref="B2:E17" xr:uid="{E35F06E8-CCF5-4594-AD51-7F572B9FB11A}"/>
  <sortState xmlns:xlrd2="http://schemas.microsoft.com/office/spreadsheetml/2017/richdata2" ref="B3:E14">
    <sortCondition ref="B2:B14"/>
  </sortState>
  <tableColumns count="4">
    <tableColumn id="1" xr3:uid="{C9902168-8C41-41FB-8C0F-499B6CCEF6E0}" name="کدکالا" dataDxfId="37"/>
    <tableColumn id="2" xr3:uid="{739DD227-BD19-4940-B7B2-503A0D2AB51D}" name="شرح کالا" dataDxfId="36"/>
    <tableColumn id="3" xr3:uid="{8D07BB9C-3E2A-4450-8A35-ACF381EF0098}" name="واحد " dataDxfId="35"/>
    <tableColumn id="4" xr3:uid="{323B687D-66A6-4F31-B77E-65A6699ABF29}" name="اولیه" dataDxfId="3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36E4A79-7DC3-40CB-9FFF-609A2BC13EB9}" name="tblInOut" displayName="tblInOut" ref="B2:K12" totalsRowShown="0" headerRowDxfId="23" dataDxfId="22" headerRowBorderDxfId="21">
  <autoFilter ref="B2:K12" xr:uid="{E35F06E8-CCF5-4594-AD51-7F572B9FB11A}"/>
  <sortState xmlns:xlrd2="http://schemas.microsoft.com/office/spreadsheetml/2017/richdata2" ref="C3:F4">
    <sortCondition ref="C2:C4"/>
  </sortState>
  <tableColumns count="10">
    <tableColumn id="10" xr3:uid="{E6E105EB-D57A-4A7A-B20D-21232D88EA80}" name="تاریخ" dataDxfId="20"/>
    <tableColumn id="1" xr3:uid="{BFD0A941-C3E3-44A1-BD94-082C0118AF34}" name="کدکالا" dataDxfId="19"/>
    <tableColumn id="2" xr3:uid="{5B332A02-1B0D-419C-86EF-6AECD9D36529}" name="شرح کالا" dataDxfId="18">
      <calculatedColumnFormula>VLOOKUP(tblInOut[[#This Row],[کدکالا]],tblMain[],2,FALSE)</calculatedColumnFormula>
    </tableColumn>
    <tableColumn id="3" xr3:uid="{77ACD69C-922D-40D4-AC90-6BFFD6FF3277}" name="واحد " dataDxfId="17">
      <calculatedColumnFormula>VLOOKUP(tblInOut[[#This Row],[کدکالا]],tblMain[],3,FALSE)</calculatedColumnFormula>
    </tableColumn>
    <tableColumn id="4" xr3:uid="{6716DA36-8C43-48BB-9BC7-621A7C390EB4}" name="اولیه" dataDxfId="16">
      <calculatedColumnFormula>VLOOKUP(tblInOut[[#This Row],[کدکالا]],tblMain[],4,FALSE)</calculatedColumnFormula>
    </tableColumn>
    <tableColumn id="5" xr3:uid="{5190E694-382E-4C02-8371-12BE132568A7}" name="سند" dataDxfId="15"/>
    <tableColumn id="6" xr3:uid="{744F4BA7-4372-439E-8B6D-8E365260AC88}" name="نوع" dataDxfId="12"/>
    <tableColumn id="7" xr3:uid="{99C9E2A2-2C49-4CE1-8AFE-B61EE2CB05EA}" name="طرف" dataDxfId="13"/>
    <tableColumn id="8" xr3:uid="{1AA2197B-BD23-49F3-A2F8-D85795A84DD9}" name="تعداد" dataDxfId="11"/>
    <tableColumn id="9" xr3:uid="{D659CF9A-158C-4888-ABF6-C8C684C52B79}" name="توضیح" dataDxfId="14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6E3752-CDDC-4A9D-A1FC-888115C7F958}" name="tblRemain" displayName="tblRemain" ref="B2:H50" totalsRowShown="0" headerRowDxfId="33" dataDxfId="31" headerRowBorderDxfId="32">
  <autoFilter ref="B2:H50" xr:uid="{E35F06E8-CCF5-4594-AD51-7F572B9FB11A}"/>
  <tableColumns count="7">
    <tableColumn id="1" xr3:uid="{7C304655-562E-4386-85AB-2154D36E29CC}" name="کدکالا" dataDxfId="30">
      <calculatedColumnFormula>IF(Main!B3&gt;0,Main!B3,"")</calculatedColumnFormula>
    </tableColumn>
    <tableColumn id="2" xr3:uid="{33DA7227-8D0A-4EB5-98D1-2A3FD8A90ED1}" name="شرح کالا" dataDxfId="29">
      <calculatedColumnFormula>IFERROR(VLOOKUP(tblRemain[[#This Row],[کدکالا]],tblMain[],2,FALSE),"")</calculatedColumnFormula>
    </tableColumn>
    <tableColumn id="3" xr3:uid="{E626151B-6E72-4F55-BA75-7A09D187DD27}" name="واحد " dataDxfId="28">
      <calculatedColumnFormula>IFERROR(VLOOKUP(tblRemain[[#This Row],[کدکالا]],tblMain[],3,FALSE),"")</calculatedColumnFormula>
    </tableColumn>
    <tableColumn id="4" xr3:uid="{C1B91DCC-5E3F-4C85-ACE1-3C395C33E502}" name="اولیه" dataDxfId="27">
      <calculatedColumnFormula>IFERROR(VLOOKUP(tblRemain[[#This Row],[کدکالا]],tblMain[],4,FALSE),"")</calculatedColumnFormula>
    </tableColumn>
    <tableColumn id="5" xr3:uid="{D42FBEBB-AD8B-4EFA-9C65-4A4BD166FED8}" name="جمع ورود" dataDxfId="26">
      <calculatedColumnFormula>SUMIFS(tblInOut[تعداد],tblInOut[سند],"ورود",tblInOut[کدکالا],tblRemain[[#This Row],[کدکالا]])</calculatedColumnFormula>
    </tableColumn>
    <tableColumn id="6" xr3:uid="{3B406307-6DBD-4DAF-9DE9-60C28A5416F0}" name="جمع خروج" dataDxfId="25">
      <calculatedColumnFormula>SUMIFS(tblInOut[تعداد],tblInOut[سند],"خروج",tblInOut[کدکالا],tblRemain[[#This Row],[کدکالا]])</calculatedColumnFormula>
    </tableColumn>
    <tableColumn id="7" xr3:uid="{AD1D63F1-CAF9-461B-9C2C-8334C3E4E6FF}" name="موجودی" dataDxfId="24">
      <calculatedColumnFormula>IFERROR(tblRemain[[#This Row],[اولیه]]+tblRemain[[#This Row],[جمع ورود]]-tblRemain[[#This Row],[جمع خروج]],"")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9B3F-2004-4352-B2B2-8B3AC706FA75}">
  <sheetPr codeName="Sheet1"/>
  <dimension ref="B1:N11"/>
  <sheetViews>
    <sheetView showGridLines="0" rightToLeft="1" tabSelected="1" zoomScaleNormal="100" workbookViewId="0">
      <selection activeCell="F15" sqref="F15"/>
    </sheetView>
  </sheetViews>
  <sheetFormatPr defaultColWidth="8.765625" defaultRowHeight="23.15" x14ac:dyDescent="1.05"/>
  <cols>
    <col min="1" max="1" width="8.765625" style="1"/>
    <col min="2" max="2" width="13.53515625" style="1" customWidth="1"/>
    <col min="3" max="3" width="8.765625" style="1"/>
    <col min="4" max="4" width="15.07421875" style="2" customWidth="1"/>
    <col min="5" max="5" width="8.765625" style="2"/>
    <col min="6" max="6" width="11.765625" style="1" bestFit="1" customWidth="1"/>
    <col min="7" max="7" width="8.765625" style="1"/>
    <col min="8" max="8" width="12.765625" style="2" customWidth="1"/>
    <col min="9" max="9" width="18.921875" style="1" bestFit="1" customWidth="1"/>
    <col min="10" max="10" width="8.765625" style="1"/>
    <col min="11" max="11" width="9.765625" style="2" customWidth="1"/>
    <col min="12" max="12" width="10.53515625" style="2" customWidth="1"/>
    <col min="13" max="13" width="26" style="1" bestFit="1" customWidth="1"/>
    <col min="14" max="14" width="8.765625" style="2"/>
    <col min="15" max="16384" width="8.765625" style="1"/>
  </cols>
  <sheetData>
    <row r="1" spans="2:14" x14ac:dyDescent="1.05">
      <c r="B1" s="3" t="s">
        <v>7</v>
      </c>
      <c r="D1" s="4" t="s">
        <v>8</v>
      </c>
      <c r="F1" s="4" t="s">
        <v>18</v>
      </c>
      <c r="H1" s="4" t="s">
        <v>27</v>
      </c>
      <c r="I1" s="4" t="s">
        <v>28</v>
      </c>
      <c r="K1" s="25" t="s">
        <v>29</v>
      </c>
      <c r="L1" s="26" t="s">
        <v>30</v>
      </c>
      <c r="M1" s="21" t="s">
        <v>31</v>
      </c>
      <c r="N1" s="22" t="s">
        <v>6</v>
      </c>
    </row>
    <row r="2" spans="2:14" x14ac:dyDescent="1.05">
      <c r="B2" s="1" t="s">
        <v>11</v>
      </c>
      <c r="D2" s="2" t="s">
        <v>14</v>
      </c>
      <c r="F2" s="1" t="s">
        <v>23</v>
      </c>
      <c r="H2" s="6">
        <v>1001</v>
      </c>
      <c r="I2" s="5" t="s">
        <v>34</v>
      </c>
      <c r="K2" s="27">
        <v>1001</v>
      </c>
      <c r="L2" s="6">
        <v>501</v>
      </c>
      <c r="M2" s="5" t="str">
        <f>VLOOKUP(L2,tblMain[],2,0)</f>
        <v>ورق استیل ضخامت دو میل</v>
      </c>
      <c r="N2" s="23">
        <v>2</v>
      </c>
    </row>
    <row r="3" spans="2:14" x14ac:dyDescent="1.05">
      <c r="B3" s="1" t="s">
        <v>12</v>
      </c>
      <c r="D3" s="2" t="s">
        <v>13</v>
      </c>
      <c r="F3" s="1" t="s">
        <v>24</v>
      </c>
      <c r="H3" s="6">
        <v>1002</v>
      </c>
      <c r="I3" s="5" t="s">
        <v>35</v>
      </c>
      <c r="K3" s="27">
        <v>1001</v>
      </c>
      <c r="L3" s="6">
        <v>502</v>
      </c>
      <c r="M3" s="5" t="str">
        <f>VLOOKUP(L3,tblMain[],2,0)</f>
        <v xml:space="preserve">سینی کف </v>
      </c>
      <c r="N3" s="23">
        <v>1</v>
      </c>
    </row>
    <row r="4" spans="2:14" x14ac:dyDescent="1.05">
      <c r="B4" s="1" t="s">
        <v>13</v>
      </c>
      <c r="D4" s="2" t="s">
        <v>15</v>
      </c>
      <c r="F4" s="1" t="s">
        <v>25</v>
      </c>
      <c r="H4" s="6">
        <v>1003</v>
      </c>
      <c r="I4" s="5" t="s">
        <v>36</v>
      </c>
      <c r="K4" s="27">
        <v>1001</v>
      </c>
      <c r="L4" s="6">
        <v>503</v>
      </c>
      <c r="M4" s="5" t="str">
        <f>VLOOKUP(L4,tblMain[],2,0)</f>
        <v>درب شیشه ای</v>
      </c>
      <c r="N4" s="23">
        <v>3</v>
      </c>
    </row>
    <row r="5" spans="2:14" x14ac:dyDescent="1.05">
      <c r="D5" s="2" t="s">
        <v>16</v>
      </c>
      <c r="K5" s="27">
        <v>1002</v>
      </c>
      <c r="L5" s="6">
        <v>504</v>
      </c>
      <c r="M5" s="5" t="str">
        <f>VLOOKUP(L5,tblMain[],2,0)</f>
        <v xml:space="preserve">دستگیره نقره ای </v>
      </c>
      <c r="N5" s="23">
        <v>5</v>
      </c>
    </row>
    <row r="6" spans="2:14" x14ac:dyDescent="1.05">
      <c r="D6" s="2" t="s">
        <v>17</v>
      </c>
      <c r="K6" s="27">
        <v>1002</v>
      </c>
      <c r="L6" s="6">
        <v>505</v>
      </c>
      <c r="M6" s="5" t="str">
        <f>VLOOKUP(L6,tblMain[],2,0)</f>
        <v>لولای برنجی</v>
      </c>
      <c r="N6" s="23">
        <v>1</v>
      </c>
    </row>
    <row r="7" spans="2:14" x14ac:dyDescent="1.05">
      <c r="K7" s="27">
        <v>1002</v>
      </c>
      <c r="L7" s="6">
        <v>506</v>
      </c>
      <c r="M7" s="5" t="str">
        <f>VLOOKUP(L7,tblMain[],2,0)</f>
        <v>پایه پلاستیکی</v>
      </c>
      <c r="N7" s="23">
        <v>2</v>
      </c>
    </row>
    <row r="8" spans="2:14" x14ac:dyDescent="1.05">
      <c r="K8" s="27">
        <v>1003</v>
      </c>
      <c r="L8" s="6">
        <v>507</v>
      </c>
      <c r="M8" s="5" t="str">
        <f>VLOOKUP(L8,tblMain[],2,0)</f>
        <v>سلفون بسته بندی</v>
      </c>
      <c r="N8" s="23">
        <v>1</v>
      </c>
    </row>
    <row r="9" spans="2:14" x14ac:dyDescent="1.05">
      <c r="K9" s="28">
        <v>1003</v>
      </c>
      <c r="L9" s="19">
        <v>508</v>
      </c>
      <c r="M9" s="20" t="str">
        <f>VLOOKUP(L9,tblMain[],2,0)</f>
        <v>کارتن پنج لایه چاپ قرمز</v>
      </c>
      <c r="N9" s="24">
        <v>3</v>
      </c>
    </row>
    <row r="10" spans="2:14" x14ac:dyDescent="1.05">
      <c r="K10" s="28">
        <v>1001</v>
      </c>
      <c r="L10" s="19">
        <v>509</v>
      </c>
      <c r="M10" s="20" t="str">
        <f>VLOOKUP(L10,tblMain[],2,0)</f>
        <v>کارتن پنج لایه چاپ آبی</v>
      </c>
      <c r="N10" s="24">
        <v>1</v>
      </c>
    </row>
    <row r="11" spans="2:14" x14ac:dyDescent="1.05">
      <c r="K11" s="28">
        <v>1001</v>
      </c>
      <c r="L11" s="19">
        <v>508</v>
      </c>
      <c r="M11" s="20" t="str">
        <f>VLOOKUP(L11,tblMain[],2,0)</f>
        <v>کارتن پنج لایه چاپ قرمز</v>
      </c>
      <c r="N11" s="24">
        <v>1</v>
      </c>
    </row>
  </sheetData>
  <conditionalFormatting sqref="B1:B23">
    <cfRule type="expression" dxfId="10" priority="5">
      <formula>NOT(ISBLANK($B1))</formula>
    </cfRule>
  </conditionalFormatting>
  <conditionalFormatting sqref="D1:D36 H1:I1">
    <cfRule type="expression" dxfId="9" priority="4">
      <formula>NOT(ISBLANK($D1))</formula>
    </cfRule>
  </conditionalFormatting>
  <conditionalFormatting sqref="F1">
    <cfRule type="expression" dxfId="8" priority="3">
      <formula>NOT(ISBLANK($D1))</formula>
    </cfRule>
  </conditionalFormatting>
  <conditionalFormatting sqref="F2:F25">
    <cfRule type="expression" dxfId="7" priority="2">
      <formula>NOT(ISBLANK($F2))</formula>
    </cfRule>
  </conditionalFormatting>
  <pageMargins left="0.7" right="0.7" top="0.75" bottom="0.75" header="0.3" footer="0.3"/>
  <pageSetup paperSize="9" orientation="portrait" r:id="rId1"/>
  <ignoredErrors>
    <ignoredError sqref="I2:I4" calculatedColumn="1"/>
  </ignoredError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2:E17"/>
  <sheetViews>
    <sheetView showGridLines="0" rightToLeft="1" zoomScaleNormal="100" workbookViewId="0">
      <selection activeCell="B16" sqref="B16:E16"/>
    </sheetView>
  </sheetViews>
  <sheetFormatPr defaultColWidth="8.765625" defaultRowHeight="23.15" x14ac:dyDescent="1.05"/>
  <cols>
    <col min="1" max="1" width="8.765625" style="1"/>
    <col min="2" max="2" width="11.23046875" style="1" customWidth="1"/>
    <col min="3" max="3" width="37.23046875" style="1" customWidth="1"/>
    <col min="4" max="4" width="13.61328125" style="2" customWidth="1"/>
    <col min="5" max="5" width="19.765625" style="2" customWidth="1"/>
    <col min="6" max="16384" width="8.765625" style="1"/>
  </cols>
  <sheetData>
    <row r="2" spans="2:5" ht="27.45" x14ac:dyDescent="1.25">
      <c r="B2" s="16" t="s">
        <v>0</v>
      </c>
      <c r="C2" s="16" t="s">
        <v>1</v>
      </c>
      <c r="D2" s="16" t="s">
        <v>2</v>
      </c>
      <c r="E2" s="16" t="s">
        <v>3</v>
      </c>
    </row>
    <row r="3" spans="2:5" x14ac:dyDescent="1.05">
      <c r="B3" s="6">
        <v>500</v>
      </c>
      <c r="C3" s="5" t="s">
        <v>37</v>
      </c>
      <c r="D3" s="6" t="s">
        <v>4</v>
      </c>
      <c r="E3" s="6">
        <v>353</v>
      </c>
    </row>
    <row r="4" spans="2:5" x14ac:dyDescent="1.05">
      <c r="B4" s="6">
        <v>501</v>
      </c>
      <c r="C4" s="5" t="s">
        <v>38</v>
      </c>
      <c r="D4" s="6" t="s">
        <v>4</v>
      </c>
      <c r="E4" s="6">
        <v>10</v>
      </c>
    </row>
    <row r="5" spans="2:5" x14ac:dyDescent="1.05">
      <c r="B5" s="6">
        <v>502</v>
      </c>
      <c r="C5" s="5" t="s">
        <v>39</v>
      </c>
      <c r="D5" s="6" t="s">
        <v>4</v>
      </c>
      <c r="E5" s="6">
        <v>204</v>
      </c>
    </row>
    <row r="6" spans="2:5" x14ac:dyDescent="1.05">
      <c r="B6" s="6">
        <v>503</v>
      </c>
      <c r="C6" s="5" t="s">
        <v>40</v>
      </c>
      <c r="D6" s="6" t="s">
        <v>4</v>
      </c>
      <c r="E6" s="6">
        <v>406</v>
      </c>
    </row>
    <row r="7" spans="2:5" x14ac:dyDescent="1.05">
      <c r="B7" s="6">
        <v>504</v>
      </c>
      <c r="C7" s="5" t="s">
        <v>41</v>
      </c>
      <c r="D7" s="6" t="s">
        <v>4</v>
      </c>
      <c r="E7" s="6">
        <v>925</v>
      </c>
    </row>
    <row r="8" spans="2:5" x14ac:dyDescent="1.05">
      <c r="B8" s="6">
        <v>505</v>
      </c>
      <c r="C8" s="5" t="s">
        <v>42</v>
      </c>
      <c r="D8" s="6" t="s">
        <v>4</v>
      </c>
      <c r="E8" s="6">
        <v>2800</v>
      </c>
    </row>
    <row r="9" spans="2:5" x14ac:dyDescent="1.05">
      <c r="B9" s="6">
        <v>506</v>
      </c>
      <c r="C9" s="5" t="s">
        <v>43</v>
      </c>
      <c r="D9" s="6" t="s">
        <v>4</v>
      </c>
      <c r="E9" s="6">
        <v>13000</v>
      </c>
    </row>
    <row r="10" spans="2:5" x14ac:dyDescent="1.05">
      <c r="B10" s="6">
        <v>507</v>
      </c>
      <c r="C10" s="5" t="s">
        <v>44</v>
      </c>
      <c r="D10" s="6" t="s">
        <v>4</v>
      </c>
      <c r="E10" s="6">
        <v>11500</v>
      </c>
    </row>
    <row r="11" spans="2:5" x14ac:dyDescent="1.05">
      <c r="B11" s="6">
        <v>508</v>
      </c>
      <c r="C11" s="5" t="s">
        <v>45</v>
      </c>
      <c r="D11" s="6" t="s">
        <v>4</v>
      </c>
      <c r="E11" s="6">
        <v>1500</v>
      </c>
    </row>
    <row r="12" spans="2:5" x14ac:dyDescent="1.05">
      <c r="B12" s="6">
        <v>509</v>
      </c>
      <c r="C12" s="5" t="s">
        <v>46</v>
      </c>
      <c r="D12" s="6" t="s">
        <v>4</v>
      </c>
      <c r="E12" s="6">
        <v>10120</v>
      </c>
    </row>
    <row r="13" spans="2:5" x14ac:dyDescent="1.05">
      <c r="B13" s="6">
        <v>510</v>
      </c>
      <c r="C13" s="5" t="s">
        <v>47</v>
      </c>
      <c r="D13" s="6" t="s">
        <v>4</v>
      </c>
      <c r="E13" s="6">
        <v>8700</v>
      </c>
    </row>
    <row r="14" spans="2:5" x14ac:dyDescent="1.05">
      <c r="B14" s="6">
        <v>511</v>
      </c>
      <c r="C14" s="5" t="s">
        <v>48</v>
      </c>
      <c r="D14" s="6" t="s">
        <v>4</v>
      </c>
      <c r="E14" s="6">
        <v>10000</v>
      </c>
    </row>
    <row r="15" spans="2:5" x14ac:dyDescent="1.05">
      <c r="B15" s="19">
        <v>1001</v>
      </c>
      <c r="C15" s="5" t="s">
        <v>34</v>
      </c>
      <c r="D15" s="19" t="s">
        <v>4</v>
      </c>
      <c r="E15" s="19">
        <v>5</v>
      </c>
    </row>
    <row r="16" spans="2:5" x14ac:dyDescent="1.05">
      <c r="B16" s="6">
        <v>1002</v>
      </c>
      <c r="C16" s="5" t="s">
        <v>35</v>
      </c>
      <c r="D16" s="6" t="s">
        <v>4</v>
      </c>
      <c r="E16" s="6">
        <v>10</v>
      </c>
    </row>
    <row r="17" spans="2:5" x14ac:dyDescent="1.05">
      <c r="B17" s="6">
        <v>1003</v>
      </c>
      <c r="C17" s="5" t="s">
        <v>36</v>
      </c>
      <c r="D17" s="6" t="s">
        <v>4</v>
      </c>
      <c r="E17" s="6">
        <v>15</v>
      </c>
    </row>
  </sheetData>
  <dataValidations count="1">
    <dataValidation type="list" allowBlank="1" showInputMessage="1" showErrorMessage="1" sqref="D3:D17" xr:uid="{F8FB4069-4B10-4A2F-B177-9273EFC30FA9}">
      <formula1>"عدد,بسته,کیلو,متر,دوک,شاخه"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0CA8-A5F6-4265-91A4-931D44AB504C}">
  <sheetPr codeName="Sheet3"/>
  <dimension ref="B1:K12"/>
  <sheetViews>
    <sheetView showGridLines="0" rightToLeft="1" zoomScaleNormal="100" workbookViewId="0">
      <selection activeCell="H15" sqref="H15"/>
    </sheetView>
  </sheetViews>
  <sheetFormatPr defaultColWidth="8.765625" defaultRowHeight="23.15" x14ac:dyDescent="1.05"/>
  <cols>
    <col min="1" max="1" width="8.765625" style="1"/>
    <col min="2" max="2" width="14.61328125" style="34" customWidth="1"/>
    <col min="3" max="3" width="11.23046875" style="2" customWidth="1"/>
    <col min="4" max="4" width="26.84375" customWidth="1"/>
    <col min="5" max="5" width="10.3828125" style="1" bestFit="1" customWidth="1"/>
    <col min="6" max="6" width="10.07421875" style="2" bestFit="1" customWidth="1"/>
    <col min="7" max="7" width="11.3046875" style="2" customWidth="1"/>
    <col min="8" max="8" width="13.07421875" style="7" customWidth="1"/>
    <col min="9" max="9" width="14.921875" style="2" customWidth="1"/>
    <col min="10" max="10" width="11.3828125" style="2" customWidth="1"/>
    <col min="11" max="11" width="19.4609375" style="1" customWidth="1"/>
    <col min="12" max="16384" width="8.765625" style="1"/>
  </cols>
  <sheetData>
    <row r="1" spans="2:11" ht="39.450000000000003" customHeight="1" thickBot="1" x14ac:dyDescent="1.1000000000000001">
      <c r="D1" s="1"/>
      <c r="E1" s="2"/>
      <c r="G1" s="1"/>
    </row>
    <row r="2" spans="2:11" ht="30.9" x14ac:dyDescent="1.4">
      <c r="B2" s="33" t="s">
        <v>5</v>
      </c>
      <c r="C2" s="17" t="s">
        <v>0</v>
      </c>
      <c r="D2" s="17" t="s">
        <v>1</v>
      </c>
      <c r="E2" s="17" t="s">
        <v>2</v>
      </c>
      <c r="F2" s="17" t="s">
        <v>3</v>
      </c>
      <c r="G2" s="17" t="s">
        <v>21</v>
      </c>
      <c r="H2" s="17" t="s">
        <v>19</v>
      </c>
      <c r="I2" s="17" t="s">
        <v>20</v>
      </c>
      <c r="J2" s="17" t="s">
        <v>6</v>
      </c>
      <c r="K2" s="18" t="s">
        <v>22</v>
      </c>
    </row>
    <row r="3" spans="2:11" s="8" customFormat="1" ht="25.3" customHeight="1" x14ac:dyDescent="0.4">
      <c r="B3" s="35">
        <v>14030201</v>
      </c>
      <c r="C3" s="9">
        <v>501</v>
      </c>
      <c r="D3" s="10" t="str">
        <f>VLOOKUP(tblInOut[[#This Row],[کدکالا]],tblMain[],2,FALSE)</f>
        <v>ورق استیل ضخامت دو میل</v>
      </c>
      <c r="E3" s="9" t="str">
        <f>VLOOKUP(tblInOut[[#This Row],[کدکالا]],tblMain[],3,FALSE)</f>
        <v>عدد</v>
      </c>
      <c r="F3" s="9">
        <f>VLOOKUP(tblInOut[[#This Row],[کدکالا]],tblMain[],4,FALSE)</f>
        <v>10</v>
      </c>
      <c r="G3" s="11" t="s">
        <v>7</v>
      </c>
      <c r="H3" s="11" t="s">
        <v>11</v>
      </c>
      <c r="I3" s="11"/>
      <c r="J3" s="11">
        <v>5</v>
      </c>
      <c r="K3" s="12"/>
    </row>
    <row r="4" spans="2:11" x14ac:dyDescent="1.05">
      <c r="B4" s="36">
        <v>14030501</v>
      </c>
      <c r="C4" s="29">
        <v>502</v>
      </c>
      <c r="D4" s="30" t="str">
        <f>VLOOKUP(tblInOut[[#This Row],[کدکالا]],tblMain[],2,FALSE)</f>
        <v xml:space="preserve">سینی کف </v>
      </c>
      <c r="E4" s="29" t="str">
        <f>VLOOKUP(tblInOut[[#This Row],[کدکالا]],tblMain[],3,FALSE)</f>
        <v>عدد</v>
      </c>
      <c r="F4" s="29">
        <f>VLOOKUP(tblInOut[[#This Row],[کدکالا]],tblMain[],4,FALSE)</f>
        <v>204</v>
      </c>
      <c r="G4" s="31" t="s">
        <v>7</v>
      </c>
      <c r="H4" s="31" t="s">
        <v>32</v>
      </c>
      <c r="I4" s="31"/>
      <c r="J4" s="31">
        <v>4</v>
      </c>
      <c r="K4" s="32"/>
    </row>
    <row r="5" spans="2:11" x14ac:dyDescent="1.05">
      <c r="B5" s="36">
        <v>14030101</v>
      </c>
      <c r="C5" s="29">
        <v>1001</v>
      </c>
      <c r="D5" s="30" t="str">
        <f>VLOOKUP(tblInOut[[#This Row],[کدکالا]],tblMain[],2,FALSE)</f>
        <v>پنج شعله آرتمیس</v>
      </c>
      <c r="E5" s="29" t="str">
        <f>VLOOKUP(tblInOut[[#This Row],[کدکالا]],tblMain[],3,FALSE)</f>
        <v>عدد</v>
      </c>
      <c r="F5" s="29">
        <f>VLOOKUP(tblInOut[[#This Row],[کدکالا]],tblMain[],4,FALSE)</f>
        <v>5</v>
      </c>
      <c r="G5" s="31" t="s">
        <v>7</v>
      </c>
      <c r="H5" s="31" t="s">
        <v>32</v>
      </c>
      <c r="I5" s="31"/>
      <c r="J5" s="31">
        <v>5</v>
      </c>
      <c r="K5" s="32"/>
    </row>
    <row r="6" spans="2:11" x14ac:dyDescent="1.05">
      <c r="B6" s="36">
        <v>14030101</v>
      </c>
      <c r="C6" s="29">
        <v>1001</v>
      </c>
      <c r="D6" s="30" t="str">
        <f>VLOOKUP(tblInOut[[#This Row],[کدکالا]],tblMain[],2,FALSE)</f>
        <v>پنج شعله آرتمیس</v>
      </c>
      <c r="E6" s="29" t="str">
        <f>VLOOKUP(tblInOut[[#This Row],[کدکالا]],tblMain[],3,FALSE)</f>
        <v>عدد</v>
      </c>
      <c r="F6" s="29">
        <f>VLOOKUP(tblInOut[[#This Row],[کدکالا]],tblMain[],4,FALSE)</f>
        <v>5</v>
      </c>
      <c r="G6" s="31" t="s">
        <v>7</v>
      </c>
      <c r="H6" s="31" t="s">
        <v>32</v>
      </c>
      <c r="I6" s="31"/>
      <c r="J6" s="31">
        <v>3</v>
      </c>
      <c r="K6" s="32"/>
    </row>
    <row r="7" spans="2:11" x14ac:dyDescent="1.05">
      <c r="B7" s="36">
        <v>14030205</v>
      </c>
      <c r="C7" s="29">
        <v>505</v>
      </c>
      <c r="D7" s="30" t="str">
        <f>VLOOKUP(tblInOut[[#This Row],[کدکالا]],tblMain[],2,FALSE)</f>
        <v>لولای برنجی</v>
      </c>
      <c r="E7" s="29" t="str">
        <f>VLOOKUP(tblInOut[[#This Row],[کدکالا]],tblMain[],3,FALSE)</f>
        <v>عدد</v>
      </c>
      <c r="F7" s="29">
        <f>VLOOKUP(tblInOut[[#This Row],[کدکالا]],tblMain[],4,FALSE)</f>
        <v>2800</v>
      </c>
      <c r="G7" s="31" t="s">
        <v>8</v>
      </c>
      <c r="H7" s="31" t="s">
        <v>33</v>
      </c>
      <c r="I7" s="31"/>
      <c r="J7" s="31">
        <v>1</v>
      </c>
      <c r="K7" s="32"/>
    </row>
    <row r="8" spans="2:11" x14ac:dyDescent="1.05">
      <c r="B8" s="36">
        <v>14030205</v>
      </c>
      <c r="C8" s="29">
        <v>506</v>
      </c>
      <c r="D8" s="30" t="str">
        <f>VLOOKUP(tblInOut[[#This Row],[کدکالا]],tblMain[],2,FALSE)</f>
        <v>پایه پلاستیکی</v>
      </c>
      <c r="E8" s="29" t="str">
        <f>VLOOKUP(tblInOut[[#This Row],[کدکالا]],tblMain[],3,FALSE)</f>
        <v>عدد</v>
      </c>
      <c r="F8" s="29">
        <f>VLOOKUP(tblInOut[[#This Row],[کدکالا]],tblMain[],4,FALSE)</f>
        <v>13000</v>
      </c>
      <c r="G8" s="31" t="s">
        <v>8</v>
      </c>
      <c r="H8" s="31" t="s">
        <v>33</v>
      </c>
      <c r="I8" s="31"/>
      <c r="J8" s="31">
        <v>2</v>
      </c>
      <c r="K8" s="32"/>
    </row>
    <row r="9" spans="2:11" x14ac:dyDescent="1.05">
      <c r="B9" s="36">
        <v>14030501</v>
      </c>
      <c r="C9" s="29">
        <v>1003</v>
      </c>
      <c r="D9" s="30" t="str">
        <f>VLOOKUP(tblInOut[[#This Row],[کدکالا]],tblMain[],2,FALSE)</f>
        <v>طرح براق مهسا</v>
      </c>
      <c r="E9" s="29" t="str">
        <f>VLOOKUP(tblInOut[[#This Row],[کدکالا]],tblMain[],3,FALSE)</f>
        <v>عدد</v>
      </c>
      <c r="F9" s="29">
        <f>VLOOKUP(tblInOut[[#This Row],[کدکالا]],tblMain[],4,FALSE)</f>
        <v>15</v>
      </c>
      <c r="G9" s="31" t="s">
        <v>7</v>
      </c>
      <c r="H9" s="31" t="s">
        <v>32</v>
      </c>
      <c r="I9" s="31"/>
      <c r="J9" s="31">
        <v>5</v>
      </c>
      <c r="K9" s="32"/>
    </row>
    <row r="10" spans="2:11" x14ac:dyDescent="1.05">
      <c r="B10" s="36">
        <v>14030501</v>
      </c>
      <c r="C10" s="29">
        <v>507</v>
      </c>
      <c r="D10" s="30" t="str">
        <f>VLOOKUP(tblInOut[[#This Row],[کدکالا]],tblMain[],2,FALSE)</f>
        <v>سلفون بسته بندی</v>
      </c>
      <c r="E10" s="29" t="str">
        <f>VLOOKUP(tblInOut[[#This Row],[کدکالا]],tblMain[],3,FALSE)</f>
        <v>عدد</v>
      </c>
      <c r="F10" s="29">
        <f>VLOOKUP(tblInOut[[#This Row],[کدکالا]],tblMain[],4,FALSE)</f>
        <v>11500</v>
      </c>
      <c r="G10" s="31" t="s">
        <v>8</v>
      </c>
      <c r="H10" s="31" t="s">
        <v>33</v>
      </c>
      <c r="I10" s="31"/>
      <c r="J10" s="31">
        <v>5</v>
      </c>
      <c r="K10" s="32"/>
    </row>
    <row r="11" spans="2:11" x14ac:dyDescent="1.05">
      <c r="B11" s="36">
        <v>14030501</v>
      </c>
      <c r="C11" s="29">
        <v>508</v>
      </c>
      <c r="D11" s="30" t="str">
        <f>VLOOKUP(tblInOut[[#This Row],[کدکالا]],tblMain[],2,FALSE)</f>
        <v>کارتن پنج لایه چاپ قرمز</v>
      </c>
      <c r="E11" s="29" t="str">
        <f>VLOOKUP(tblInOut[[#This Row],[کدکالا]],tblMain[],3,FALSE)</f>
        <v>عدد</v>
      </c>
      <c r="F11" s="29">
        <f>VLOOKUP(tblInOut[[#This Row],[کدکالا]],tblMain[],4,FALSE)</f>
        <v>1500</v>
      </c>
      <c r="G11" s="31" t="s">
        <v>8</v>
      </c>
      <c r="H11" s="31" t="s">
        <v>33</v>
      </c>
      <c r="I11" s="31"/>
      <c r="J11" s="31">
        <v>15</v>
      </c>
      <c r="K11" s="32"/>
    </row>
    <row r="12" spans="2:11" x14ac:dyDescent="1.05">
      <c r="B12" s="36">
        <v>14030501</v>
      </c>
      <c r="C12" s="29">
        <v>503</v>
      </c>
      <c r="D12" s="30" t="str">
        <f>VLOOKUP(tblInOut[[#This Row],[کدکالا]],tblMain[],2,FALSE)</f>
        <v>درب شیشه ای</v>
      </c>
      <c r="E12" s="29" t="str">
        <f>VLOOKUP(tblInOut[[#This Row],[کدکالا]],tblMain[],3,FALSE)</f>
        <v>عدد</v>
      </c>
      <c r="F12" s="29">
        <f>VLOOKUP(tblInOut[[#This Row],[کدکالا]],tblMain[],4,FALSE)</f>
        <v>406</v>
      </c>
      <c r="G12" s="31" t="s">
        <v>8</v>
      </c>
      <c r="H12" s="31" t="s">
        <v>14</v>
      </c>
      <c r="I12" s="31"/>
      <c r="J12" s="31">
        <v>120</v>
      </c>
      <c r="K12" s="32"/>
    </row>
  </sheetData>
  <conditionalFormatting sqref="G2:G12">
    <cfRule type="cellIs" dxfId="6" priority="2" operator="equal">
      <formula>"خروج"</formula>
    </cfRule>
    <cfRule type="cellIs" dxfId="5" priority="3" operator="equal">
      <formula>"ورود"</formula>
    </cfRule>
  </conditionalFormatting>
  <conditionalFormatting sqref="B3:K19">
    <cfRule type="expression" dxfId="4" priority="1">
      <formula>$C3&gt;0</formula>
    </cfRule>
  </conditionalFormatting>
  <dataValidations count="2">
    <dataValidation type="list" allowBlank="1" showInputMessage="1" showErrorMessage="1" sqref="G3:G12" xr:uid="{1CA2CFD0-1ED0-49F1-827D-9551489C7204}">
      <formula1>"ورود,خروج"</formula1>
    </dataValidation>
    <dataValidation type="list" allowBlank="1" showInputMessage="1" showErrorMessage="1" sqref="H3:H12" xr:uid="{0293A045-5DD9-498C-B6B4-648652D8A458}">
      <formula1>INDIRECT(G3)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D58A63-112A-4F0E-AD1D-8061A827CA13}">
          <x14:formula1>
            <xm:f>Admin!$F$2:$F$160</xm:f>
          </x14:formula1>
          <xm:sqref>I3:I12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E22F-3094-443C-84A3-50C38E6DF20F}">
  <sheetPr codeName="Sheet4"/>
  <dimension ref="B1:H50"/>
  <sheetViews>
    <sheetView showGridLines="0" rightToLeft="1" zoomScaleNormal="100" workbookViewId="0">
      <selection activeCell="H6" sqref="H6"/>
    </sheetView>
  </sheetViews>
  <sheetFormatPr defaultColWidth="8.765625" defaultRowHeight="23.15" x14ac:dyDescent="1.05"/>
  <cols>
    <col min="1" max="1" width="8.765625" style="1"/>
    <col min="2" max="2" width="11.23046875" style="2" customWidth="1"/>
    <col min="3" max="3" width="29.3828125" customWidth="1"/>
    <col min="4" max="4" width="10.3828125" style="1" bestFit="1" customWidth="1"/>
    <col min="5" max="5" width="10.07421875" style="2" bestFit="1" customWidth="1"/>
    <col min="6" max="6" width="11.3046875" style="2" customWidth="1"/>
    <col min="7" max="7" width="13.07421875" style="7" customWidth="1"/>
    <col min="8" max="8" width="14.15234375" style="2" bestFit="1" customWidth="1"/>
    <col min="9" max="16384" width="8.765625" style="1"/>
  </cols>
  <sheetData>
    <row r="1" spans="2:8" ht="23.6" thickBot="1" x14ac:dyDescent="1.1000000000000001">
      <c r="C1" s="1"/>
      <c r="D1" s="2"/>
      <c r="F1" s="1"/>
    </row>
    <row r="2" spans="2:8" ht="27.45" x14ac:dyDescent="1.25">
      <c r="B2" s="13" t="s">
        <v>0</v>
      </c>
      <c r="C2" s="13" t="s">
        <v>1</v>
      </c>
      <c r="D2" s="13" t="s">
        <v>2</v>
      </c>
      <c r="E2" s="13" t="s">
        <v>3</v>
      </c>
      <c r="F2" s="13" t="s">
        <v>9</v>
      </c>
      <c r="G2" s="13" t="s">
        <v>10</v>
      </c>
      <c r="H2" s="13" t="s">
        <v>26</v>
      </c>
    </row>
    <row r="3" spans="2:8" s="8" customFormat="1" ht="25.3" customHeight="1" x14ac:dyDescent="0.4">
      <c r="B3" s="14">
        <f>IF(Main!B3&gt;0,Main!B3,"")</f>
        <v>500</v>
      </c>
      <c r="C3" s="8" t="str">
        <f>IFERROR(VLOOKUP(tblRemain[[#This Row],[کدکالا]],tblMain[],2,FALSE),"")</f>
        <v>پیچ و مهره 10</v>
      </c>
      <c r="D3" s="14" t="str">
        <f>IFERROR(VLOOKUP(tblRemain[[#This Row],[کدکالا]],tblMain[],3,FALSE),"")</f>
        <v>عدد</v>
      </c>
      <c r="E3" s="14">
        <f>IFERROR(VLOOKUP(tblRemain[[#This Row],[کدکالا]],tblMain[],4,FALSE),"")</f>
        <v>353</v>
      </c>
      <c r="F3" s="15">
        <f>SUMIFS(tblInOut[تعداد],tblInOut[سند],"ورود",tblInOut[کدکالا],tblRemain[[#This Row],[کدکالا]])</f>
        <v>0</v>
      </c>
      <c r="G3" s="15">
        <f>SUMIFS(tblInOut[تعداد],tblInOut[سند],"خروج",tblInOut[کدکالا],tblRemain[[#This Row],[کدکالا]])</f>
        <v>0</v>
      </c>
      <c r="H3" s="15">
        <f>IFERROR(tblRemain[[#This Row],[اولیه]]+tblRemain[[#This Row],[جمع ورود]]-tblRemain[[#This Row],[جمع خروج]],"")</f>
        <v>353</v>
      </c>
    </row>
    <row r="4" spans="2:8" ht="25.3" customHeight="1" x14ac:dyDescent="1.05">
      <c r="B4" s="14">
        <f>IF(Main!B4&gt;0,Main!B4,"")</f>
        <v>501</v>
      </c>
      <c r="C4" s="8" t="str">
        <f>IFERROR(VLOOKUP(tblRemain[[#This Row],[کدکالا]],tblMain[],2,FALSE),"")</f>
        <v>ورق استیل ضخامت دو میل</v>
      </c>
      <c r="D4" s="14" t="str">
        <f>IFERROR(VLOOKUP(tblRemain[[#This Row],[کدکالا]],tblMain[],3,FALSE),"")</f>
        <v>عدد</v>
      </c>
      <c r="E4" s="14">
        <f>IFERROR(VLOOKUP(tblRemain[[#This Row],[کدکالا]],tblMain[],4,FALSE),"")</f>
        <v>10</v>
      </c>
      <c r="F4" s="15">
        <f>SUMIFS(tblInOut[تعداد],tblInOut[سند],"ورود",tblInOut[کدکالا],tblRemain[[#This Row],[کدکالا]])</f>
        <v>5</v>
      </c>
      <c r="G4" s="15">
        <f>SUMIFS(tblInOut[تعداد],tblInOut[سند],"خروج",tblInOut[کدکالا],tblRemain[[#This Row],[کدکالا]])</f>
        <v>0</v>
      </c>
      <c r="H4" s="15">
        <f>IFERROR(tblRemain[[#This Row],[اولیه]]+tblRemain[[#This Row],[جمع ورود]]-tblRemain[[#This Row],[جمع خروج]],"")</f>
        <v>15</v>
      </c>
    </row>
    <row r="5" spans="2:8" ht="25.3" customHeight="1" x14ac:dyDescent="1.05">
      <c r="B5" s="14">
        <f>IF(Main!B5&gt;0,Main!B5,"")</f>
        <v>502</v>
      </c>
      <c r="C5" s="8" t="str">
        <f>IFERROR(VLOOKUP(tblRemain[[#This Row],[کدکالا]],tblMain[],2,FALSE),"")</f>
        <v xml:space="preserve">سینی کف </v>
      </c>
      <c r="D5" s="14" t="str">
        <f>IFERROR(VLOOKUP(tblRemain[[#This Row],[کدکالا]],tblMain[],3,FALSE),"")</f>
        <v>عدد</v>
      </c>
      <c r="E5" s="14">
        <f>IFERROR(VLOOKUP(tblRemain[[#This Row],[کدکالا]],tblMain[],4,FALSE),"")</f>
        <v>204</v>
      </c>
      <c r="F5" s="15">
        <f>SUMIFS(tblInOut[تعداد],tblInOut[سند],"ورود",tblInOut[کدکالا],tblRemain[[#This Row],[کدکالا]])</f>
        <v>4</v>
      </c>
      <c r="G5" s="15">
        <f>SUMIFS(tblInOut[تعداد],tblInOut[سند],"خروج",tblInOut[کدکالا],tblRemain[[#This Row],[کدکالا]])</f>
        <v>0</v>
      </c>
      <c r="H5" s="15">
        <f>IFERROR(tblRemain[[#This Row],[اولیه]]+tblRemain[[#This Row],[جمع ورود]]-tblRemain[[#This Row],[جمع خروج]],"")</f>
        <v>208</v>
      </c>
    </row>
    <row r="6" spans="2:8" ht="25.3" customHeight="1" x14ac:dyDescent="1.05">
      <c r="B6" s="14">
        <f>IF(Main!B6&gt;0,Main!B6,"")</f>
        <v>503</v>
      </c>
      <c r="C6" s="8" t="str">
        <f>IFERROR(VLOOKUP(tblRemain[[#This Row],[کدکالا]],tblMain[],2,FALSE),"")</f>
        <v>درب شیشه ای</v>
      </c>
      <c r="D6" s="14" t="str">
        <f>IFERROR(VLOOKUP(tblRemain[[#This Row],[کدکالا]],tblMain[],3,FALSE),"")</f>
        <v>عدد</v>
      </c>
      <c r="E6" s="14">
        <f>IFERROR(VLOOKUP(tblRemain[[#This Row],[کدکالا]],tblMain[],4,FALSE),"")</f>
        <v>406</v>
      </c>
      <c r="F6" s="15">
        <f>SUMIFS(tblInOut[تعداد],tblInOut[سند],"ورود",tblInOut[کدکالا],tblRemain[[#This Row],[کدکالا]])</f>
        <v>0</v>
      </c>
      <c r="G6" s="15">
        <f>SUMIFS(tblInOut[تعداد],tblInOut[سند],"خروج",tblInOut[کدکالا],tblRemain[[#This Row],[کدکالا]])</f>
        <v>120</v>
      </c>
      <c r="H6" s="15">
        <f>IFERROR(tblRemain[[#This Row],[اولیه]]+tblRemain[[#This Row],[جمع ورود]]-tblRemain[[#This Row],[جمع خروج]],"")</f>
        <v>286</v>
      </c>
    </row>
    <row r="7" spans="2:8" ht="25.3" customHeight="1" x14ac:dyDescent="1.05">
      <c r="B7" s="14">
        <f>IF(Main!B7&gt;0,Main!B7,"")</f>
        <v>504</v>
      </c>
      <c r="C7" s="8" t="str">
        <f>IFERROR(VLOOKUP(tblRemain[[#This Row],[کدکالا]],tblMain[],2,FALSE),"")</f>
        <v xml:space="preserve">دستگیره نقره ای </v>
      </c>
      <c r="D7" s="14" t="str">
        <f>IFERROR(VLOOKUP(tblRemain[[#This Row],[کدکالا]],tblMain[],3,FALSE),"")</f>
        <v>عدد</v>
      </c>
      <c r="E7" s="14">
        <f>IFERROR(VLOOKUP(tblRemain[[#This Row],[کدکالا]],tblMain[],4,FALSE),"")</f>
        <v>925</v>
      </c>
      <c r="F7" s="15">
        <f>SUMIFS(tblInOut[تعداد],tblInOut[سند],"ورود",tblInOut[کدکالا],tblRemain[[#This Row],[کدکالا]])</f>
        <v>0</v>
      </c>
      <c r="G7" s="15">
        <f>SUMIFS(tblInOut[تعداد],tblInOut[سند],"خروج",tblInOut[کدکالا],tblRemain[[#This Row],[کدکالا]])</f>
        <v>0</v>
      </c>
      <c r="H7" s="15">
        <f>IFERROR(tblRemain[[#This Row],[اولیه]]+tblRemain[[#This Row],[جمع ورود]]-tblRemain[[#This Row],[جمع خروج]],"")</f>
        <v>925</v>
      </c>
    </row>
    <row r="8" spans="2:8" ht="25.3" customHeight="1" x14ac:dyDescent="1.05">
      <c r="B8" s="14">
        <f>IF(Main!B8&gt;0,Main!B8,"")</f>
        <v>505</v>
      </c>
      <c r="C8" s="8" t="str">
        <f>IFERROR(VLOOKUP(tblRemain[[#This Row],[کدکالا]],tblMain[],2,FALSE),"")</f>
        <v>لولای برنجی</v>
      </c>
      <c r="D8" s="14" t="str">
        <f>IFERROR(VLOOKUP(tblRemain[[#This Row],[کدکالا]],tblMain[],3,FALSE),"")</f>
        <v>عدد</v>
      </c>
      <c r="E8" s="14">
        <f>IFERROR(VLOOKUP(tblRemain[[#This Row],[کدکالا]],tblMain[],4,FALSE),"")</f>
        <v>2800</v>
      </c>
      <c r="F8" s="15">
        <f>SUMIFS(tblInOut[تعداد],tblInOut[سند],"ورود",tblInOut[کدکالا],tblRemain[[#This Row],[کدکالا]])</f>
        <v>0</v>
      </c>
      <c r="G8" s="15">
        <f>SUMIFS(tblInOut[تعداد],tblInOut[سند],"خروج",tblInOut[کدکالا],tblRemain[[#This Row],[کدکالا]])</f>
        <v>1</v>
      </c>
      <c r="H8" s="15">
        <f>IFERROR(tblRemain[[#This Row],[اولیه]]+tblRemain[[#This Row],[جمع ورود]]-tblRemain[[#This Row],[جمع خروج]],"")</f>
        <v>2799</v>
      </c>
    </row>
    <row r="9" spans="2:8" ht="25.3" customHeight="1" x14ac:dyDescent="1.05">
      <c r="B9" s="14">
        <f>IF(Main!B9&gt;0,Main!B9,"")</f>
        <v>506</v>
      </c>
      <c r="C9" s="8" t="str">
        <f>IFERROR(VLOOKUP(tblRemain[[#This Row],[کدکالا]],tblMain[],2,FALSE),"")</f>
        <v>پایه پلاستیکی</v>
      </c>
      <c r="D9" s="14" t="str">
        <f>IFERROR(VLOOKUP(tblRemain[[#This Row],[کدکالا]],tblMain[],3,FALSE),"")</f>
        <v>عدد</v>
      </c>
      <c r="E9" s="14">
        <f>IFERROR(VLOOKUP(tblRemain[[#This Row],[کدکالا]],tblMain[],4,FALSE),"")</f>
        <v>13000</v>
      </c>
      <c r="F9" s="15">
        <f>SUMIFS(tblInOut[تعداد],tblInOut[سند],"ورود",tblInOut[کدکالا],tblRemain[[#This Row],[کدکالا]])</f>
        <v>0</v>
      </c>
      <c r="G9" s="15">
        <f>SUMIFS(tblInOut[تعداد],tblInOut[سند],"خروج",tblInOut[کدکالا],tblRemain[[#This Row],[کدکالا]])</f>
        <v>2</v>
      </c>
      <c r="H9" s="15">
        <f>IFERROR(tblRemain[[#This Row],[اولیه]]+tblRemain[[#This Row],[جمع ورود]]-tblRemain[[#This Row],[جمع خروج]],"")</f>
        <v>12998</v>
      </c>
    </row>
    <row r="10" spans="2:8" ht="25.3" customHeight="1" x14ac:dyDescent="1.05">
      <c r="B10" s="14">
        <f>IF(Main!B10&gt;0,Main!B10,"")</f>
        <v>507</v>
      </c>
      <c r="C10" s="8" t="str">
        <f>IFERROR(VLOOKUP(tblRemain[[#This Row],[کدکالا]],tblMain[],2,FALSE),"")</f>
        <v>سلفون بسته بندی</v>
      </c>
      <c r="D10" s="14" t="str">
        <f>IFERROR(VLOOKUP(tblRemain[[#This Row],[کدکالا]],tblMain[],3,FALSE),"")</f>
        <v>عدد</v>
      </c>
      <c r="E10" s="14">
        <f>IFERROR(VLOOKUP(tblRemain[[#This Row],[کدکالا]],tblMain[],4,FALSE),"")</f>
        <v>11500</v>
      </c>
      <c r="F10" s="15">
        <f>SUMIFS(tblInOut[تعداد],tblInOut[سند],"ورود",tblInOut[کدکالا],tblRemain[[#This Row],[کدکالا]])</f>
        <v>0</v>
      </c>
      <c r="G10" s="15">
        <f>SUMIFS(tblInOut[تعداد],tblInOut[سند],"خروج",tblInOut[کدکالا],tblRemain[[#This Row],[کدکالا]])</f>
        <v>5</v>
      </c>
      <c r="H10" s="15">
        <f>IFERROR(tblRemain[[#This Row],[اولیه]]+tblRemain[[#This Row],[جمع ورود]]-tblRemain[[#This Row],[جمع خروج]],"")</f>
        <v>11495</v>
      </c>
    </row>
    <row r="11" spans="2:8" ht="25.3" customHeight="1" x14ac:dyDescent="1.05">
      <c r="B11" s="14">
        <f>IF(Main!B11&gt;0,Main!B11,"")</f>
        <v>508</v>
      </c>
      <c r="C11" s="8" t="str">
        <f>IFERROR(VLOOKUP(tblRemain[[#This Row],[کدکالا]],tblMain[],2,FALSE),"")</f>
        <v>کارتن پنج لایه چاپ قرمز</v>
      </c>
      <c r="D11" s="14" t="str">
        <f>IFERROR(VLOOKUP(tblRemain[[#This Row],[کدکالا]],tblMain[],3,FALSE),"")</f>
        <v>عدد</v>
      </c>
      <c r="E11" s="14">
        <f>IFERROR(VLOOKUP(tblRemain[[#This Row],[کدکالا]],tblMain[],4,FALSE),"")</f>
        <v>1500</v>
      </c>
      <c r="F11" s="15">
        <f>SUMIFS(tblInOut[تعداد],tblInOut[سند],"ورود",tblInOut[کدکالا],tblRemain[[#This Row],[کدکالا]])</f>
        <v>0</v>
      </c>
      <c r="G11" s="15">
        <f>SUMIFS(tblInOut[تعداد],tblInOut[سند],"خروج",tblInOut[کدکالا],tblRemain[[#This Row],[کدکالا]])</f>
        <v>15</v>
      </c>
      <c r="H11" s="15">
        <f>IFERROR(tblRemain[[#This Row],[اولیه]]+tblRemain[[#This Row],[جمع ورود]]-tblRemain[[#This Row],[جمع خروج]],"")</f>
        <v>1485</v>
      </c>
    </row>
    <row r="12" spans="2:8" ht="25.3" customHeight="1" x14ac:dyDescent="1.05">
      <c r="B12" s="14">
        <f>IF(Main!B12&gt;0,Main!B12,"")</f>
        <v>509</v>
      </c>
      <c r="C12" s="8" t="str">
        <f>IFERROR(VLOOKUP(tblRemain[[#This Row],[کدکالا]],tblMain[],2,FALSE),"")</f>
        <v>کارتن پنج لایه چاپ آبی</v>
      </c>
      <c r="D12" s="14" t="str">
        <f>IFERROR(VLOOKUP(tblRemain[[#This Row],[کدکالا]],tblMain[],3,FALSE),"")</f>
        <v>عدد</v>
      </c>
      <c r="E12" s="14">
        <f>IFERROR(VLOOKUP(tblRemain[[#This Row],[کدکالا]],tblMain[],4,FALSE),"")</f>
        <v>10120</v>
      </c>
      <c r="F12" s="15">
        <f>SUMIFS(tblInOut[تعداد],tblInOut[سند],"ورود",tblInOut[کدکالا],tblRemain[[#This Row],[کدکالا]])</f>
        <v>0</v>
      </c>
      <c r="G12" s="15">
        <f>SUMIFS(tblInOut[تعداد],tblInOut[سند],"خروج",tblInOut[کدکالا],tblRemain[[#This Row],[کدکالا]])</f>
        <v>0</v>
      </c>
      <c r="H12" s="15">
        <f>IFERROR(tblRemain[[#This Row],[اولیه]]+tblRemain[[#This Row],[جمع ورود]]-tblRemain[[#This Row],[جمع خروج]],"")</f>
        <v>10120</v>
      </c>
    </row>
    <row r="13" spans="2:8" ht="25.3" customHeight="1" x14ac:dyDescent="1.05">
      <c r="B13" s="14">
        <f>IF(Main!B13&gt;0,Main!B13,"")</f>
        <v>510</v>
      </c>
      <c r="C13" s="8" t="str">
        <f>IFERROR(VLOOKUP(tblRemain[[#This Row],[کدکالا]],tblMain[],2,FALSE),"")</f>
        <v>چدن روگازی ستاره ای</v>
      </c>
      <c r="D13" s="14" t="str">
        <f>IFERROR(VLOOKUP(tblRemain[[#This Row],[کدکالا]],tblMain[],3,FALSE),"")</f>
        <v>عدد</v>
      </c>
      <c r="E13" s="14">
        <f>IFERROR(VLOOKUP(tblRemain[[#This Row],[کدکالا]],tblMain[],4,FALSE),"")</f>
        <v>8700</v>
      </c>
      <c r="F13" s="15">
        <f>SUMIFS(tblInOut[تعداد],tblInOut[سند],"ورود",tblInOut[کدکالا],tblRemain[[#This Row],[کدکالا]])</f>
        <v>0</v>
      </c>
      <c r="G13" s="15">
        <f>SUMIFS(tblInOut[تعداد],tblInOut[سند],"خروج",tblInOut[کدکالا],tblRemain[[#This Row],[کدکالا]])</f>
        <v>0</v>
      </c>
      <c r="H13" s="15">
        <f>IFERROR(tblRemain[[#This Row],[اولیه]]+tblRemain[[#This Row],[جمع ورود]]-tblRemain[[#This Row],[جمع خروج]],"")</f>
        <v>8700</v>
      </c>
    </row>
    <row r="14" spans="2:8" ht="25.3" customHeight="1" x14ac:dyDescent="1.05">
      <c r="B14" s="14">
        <f>IF(Main!B14&gt;0,Main!B14,"")</f>
        <v>511</v>
      </c>
      <c r="C14" s="8" t="str">
        <f>IFERROR(VLOOKUP(tblRemain[[#This Row],[کدکالا]],tblMain[],2,FALSE),"")</f>
        <v>چدن روگازی شش پر</v>
      </c>
      <c r="D14" s="14" t="str">
        <f>IFERROR(VLOOKUP(tblRemain[[#This Row],[کدکالا]],tblMain[],3,FALSE),"")</f>
        <v>عدد</v>
      </c>
      <c r="E14" s="14">
        <f>IFERROR(VLOOKUP(tblRemain[[#This Row],[کدکالا]],tblMain[],4,FALSE),"")</f>
        <v>10000</v>
      </c>
      <c r="F14" s="15">
        <f>SUMIFS(tblInOut[تعداد],tblInOut[سند],"ورود",tblInOut[کدکالا],tblRemain[[#This Row],[کدکالا]])</f>
        <v>0</v>
      </c>
      <c r="G14" s="15">
        <f>SUMIFS(tblInOut[تعداد],tblInOut[سند],"خروج",tblInOut[کدکالا],tblRemain[[#This Row],[کدکالا]])</f>
        <v>0</v>
      </c>
      <c r="H14" s="15">
        <f>IFERROR(tblRemain[[#This Row],[اولیه]]+tblRemain[[#This Row],[جمع ورود]]-tblRemain[[#This Row],[جمع خروج]],"")</f>
        <v>10000</v>
      </c>
    </row>
    <row r="15" spans="2:8" ht="25.3" customHeight="1" x14ac:dyDescent="1.05">
      <c r="B15" s="14">
        <f>IF(Main!B15&gt;0,Main!B15,"")</f>
        <v>1001</v>
      </c>
      <c r="C15" s="8" t="str">
        <f>IFERROR(VLOOKUP(tblRemain[[#This Row],[کدکالا]],tblMain[],2,FALSE),"")</f>
        <v>پنج شعله آرتمیس</v>
      </c>
      <c r="D15" s="14" t="str">
        <f>IFERROR(VLOOKUP(tblRemain[[#This Row],[کدکالا]],tblMain[],3,FALSE),"")</f>
        <v>عدد</v>
      </c>
      <c r="E15" s="14">
        <f>IFERROR(VLOOKUP(tblRemain[[#This Row],[کدکالا]],tblMain[],4,FALSE),"")</f>
        <v>5</v>
      </c>
      <c r="F15" s="15">
        <f>SUMIFS(tblInOut[تعداد],tblInOut[سند],"ورود",tblInOut[کدکالا],tblRemain[[#This Row],[کدکالا]])</f>
        <v>8</v>
      </c>
      <c r="G15" s="15">
        <f>SUMIFS(tblInOut[تعداد],tblInOut[سند],"خروج",tblInOut[کدکالا],tblRemain[[#This Row],[کدکالا]])</f>
        <v>0</v>
      </c>
      <c r="H15" s="15">
        <f>IFERROR(tblRemain[[#This Row],[اولیه]]+tblRemain[[#This Row],[جمع ورود]]-tblRemain[[#This Row],[جمع خروج]],"")</f>
        <v>13</v>
      </c>
    </row>
    <row r="16" spans="2:8" ht="25.3" customHeight="1" x14ac:dyDescent="1.05">
      <c r="B16" s="14">
        <f>IF(Main!B16&gt;0,Main!B16,"")</f>
        <v>1002</v>
      </c>
      <c r="C16" s="8" t="str">
        <f>IFERROR(VLOOKUP(tblRemain[[#This Row],[کدکالا]],tblMain[],2,FALSE),"")</f>
        <v>رومیزی آرمیتا</v>
      </c>
      <c r="D16" s="14" t="str">
        <f>IFERROR(VLOOKUP(tblRemain[[#This Row],[کدکالا]],tblMain[],3,FALSE),"")</f>
        <v>عدد</v>
      </c>
      <c r="E16" s="14">
        <f>IFERROR(VLOOKUP(tblRemain[[#This Row],[کدکالا]],tblMain[],4,FALSE),"")</f>
        <v>10</v>
      </c>
      <c r="F16" s="15">
        <f>SUMIFS(tblInOut[تعداد],tblInOut[سند],"ورود",tblInOut[کدکالا],tblRemain[[#This Row],[کدکالا]])</f>
        <v>0</v>
      </c>
      <c r="G16" s="15">
        <f>SUMIFS(tblInOut[تعداد],tblInOut[سند],"خروج",tblInOut[کدکالا],tblRemain[[#This Row],[کدکالا]])</f>
        <v>0</v>
      </c>
      <c r="H16" s="15">
        <f>IFERROR(tblRemain[[#This Row],[اولیه]]+tblRemain[[#This Row],[جمع ورود]]-tblRemain[[#This Row],[جمع خروج]],"")</f>
        <v>10</v>
      </c>
    </row>
    <row r="17" spans="2:8" ht="25.3" customHeight="1" x14ac:dyDescent="1.05">
      <c r="B17" s="14">
        <f>IF(Main!B17&gt;0,Main!B17,"")</f>
        <v>1003</v>
      </c>
      <c r="C17" s="8" t="str">
        <f>IFERROR(VLOOKUP(tblRemain[[#This Row],[کدکالا]],tblMain[],2,FALSE),"")</f>
        <v>طرح براق مهسا</v>
      </c>
      <c r="D17" s="14" t="str">
        <f>IFERROR(VLOOKUP(tblRemain[[#This Row],[کدکالا]],tblMain[],3,FALSE),"")</f>
        <v>عدد</v>
      </c>
      <c r="E17" s="14">
        <f>IFERROR(VLOOKUP(tblRemain[[#This Row],[کدکالا]],tblMain[],4,FALSE),"")</f>
        <v>15</v>
      </c>
      <c r="F17" s="15">
        <f>SUMIFS(tblInOut[تعداد],tblInOut[سند],"ورود",tblInOut[کدکالا],tblRemain[[#This Row],[کدکالا]])</f>
        <v>5</v>
      </c>
      <c r="G17" s="15">
        <f>SUMIFS(tblInOut[تعداد],tblInOut[سند],"خروج",tblInOut[کدکالا],tblRemain[[#This Row],[کدکالا]])</f>
        <v>0</v>
      </c>
      <c r="H17" s="15">
        <f>IFERROR(tblRemain[[#This Row],[اولیه]]+tblRemain[[#This Row],[جمع ورود]]-tblRemain[[#This Row],[جمع خروج]],"")</f>
        <v>20</v>
      </c>
    </row>
    <row r="18" spans="2:8" ht="25.3" customHeight="1" x14ac:dyDescent="1.05">
      <c r="B18" s="14" t="str">
        <f>IF(Main!B18&gt;0,Main!B18,"")</f>
        <v/>
      </c>
      <c r="C18" s="8" t="str">
        <f>IFERROR(VLOOKUP(tblRemain[[#This Row],[کدکالا]],tblMain[],2,FALSE),"")</f>
        <v/>
      </c>
      <c r="D18" s="14" t="str">
        <f>IFERROR(VLOOKUP(tblRemain[[#This Row],[کدکالا]],tblMain[],3,FALSE),"")</f>
        <v/>
      </c>
      <c r="E18" s="14" t="str">
        <f>IFERROR(VLOOKUP(tblRemain[[#This Row],[کدکالا]],tblMain[],4,FALSE),"")</f>
        <v/>
      </c>
      <c r="F18" s="15">
        <f>SUMIFS(tblInOut[تعداد],tblInOut[سند],"ورود",tblInOut[کدکالا],tblRemain[[#This Row],[کدکالا]])</f>
        <v>0</v>
      </c>
      <c r="G18" s="15">
        <f>SUMIFS(tblInOut[تعداد],tblInOut[سند],"خروج",tblInOut[کدکالا],tblRemain[[#This Row],[کدکالا]])</f>
        <v>0</v>
      </c>
      <c r="H18" s="15" t="str">
        <f>IFERROR(tblRemain[[#This Row],[اولیه]]+tblRemain[[#This Row],[جمع ورود]]-tblRemain[[#This Row],[جمع خروج]],"")</f>
        <v/>
      </c>
    </row>
    <row r="19" spans="2:8" ht="25.3" customHeight="1" x14ac:dyDescent="1.05">
      <c r="B19" s="14" t="str">
        <f>IF(Main!B19&gt;0,Main!B19,"")</f>
        <v/>
      </c>
      <c r="C19" s="8" t="str">
        <f>IFERROR(VLOOKUP(tblRemain[[#This Row],[کدکالا]],tblMain[],2,FALSE),"")</f>
        <v/>
      </c>
      <c r="D19" s="14" t="str">
        <f>IFERROR(VLOOKUP(tblRemain[[#This Row],[کدکالا]],tblMain[],3,FALSE),"")</f>
        <v/>
      </c>
      <c r="E19" s="14" t="str">
        <f>IFERROR(VLOOKUP(tblRemain[[#This Row],[کدکالا]],tblMain[],4,FALSE),"")</f>
        <v/>
      </c>
      <c r="F19" s="15">
        <f>SUMIFS(tblInOut[تعداد],tblInOut[سند],"ورود",tblInOut[کدکالا],tblRemain[[#This Row],[کدکالا]])</f>
        <v>0</v>
      </c>
      <c r="G19" s="15">
        <f>SUMIFS(tblInOut[تعداد],tblInOut[سند],"خروج",tblInOut[کدکالا],tblRemain[[#This Row],[کدکالا]])</f>
        <v>0</v>
      </c>
      <c r="H19" s="15" t="str">
        <f>IFERROR(tblRemain[[#This Row],[اولیه]]+tblRemain[[#This Row],[جمع ورود]]-tblRemain[[#This Row],[جمع خروج]],"")</f>
        <v/>
      </c>
    </row>
    <row r="20" spans="2:8" ht="25.3" customHeight="1" x14ac:dyDescent="1.05">
      <c r="B20" s="14" t="str">
        <f>IF(Main!B20&gt;0,Main!B20,"")</f>
        <v/>
      </c>
      <c r="C20" s="8" t="str">
        <f>IFERROR(VLOOKUP(tblRemain[[#This Row],[کدکالا]],tblMain[],2,FALSE),"")</f>
        <v/>
      </c>
      <c r="D20" s="14" t="str">
        <f>IFERROR(VLOOKUP(tblRemain[[#This Row],[کدکالا]],tblMain[],3,FALSE),"")</f>
        <v/>
      </c>
      <c r="E20" s="14" t="str">
        <f>IFERROR(VLOOKUP(tblRemain[[#This Row],[کدکالا]],tblMain[],4,FALSE),"")</f>
        <v/>
      </c>
      <c r="F20" s="15">
        <f>SUMIFS(tblInOut[تعداد],tblInOut[سند],"ورود",tblInOut[کدکالا],tblRemain[[#This Row],[کدکالا]])</f>
        <v>0</v>
      </c>
      <c r="G20" s="15">
        <f>SUMIFS(tblInOut[تعداد],tblInOut[سند],"خروج",tblInOut[کدکالا],tblRemain[[#This Row],[کدکالا]])</f>
        <v>0</v>
      </c>
      <c r="H20" s="15" t="str">
        <f>IFERROR(tblRemain[[#This Row],[اولیه]]+tblRemain[[#This Row],[جمع ورود]]-tblRemain[[#This Row],[جمع خروج]],"")</f>
        <v/>
      </c>
    </row>
    <row r="21" spans="2:8" ht="25.3" customHeight="1" x14ac:dyDescent="1.05">
      <c r="B21" s="14" t="str">
        <f>IF(Main!B21&gt;0,Main!B21,"")</f>
        <v/>
      </c>
      <c r="C21" s="8" t="str">
        <f>IFERROR(VLOOKUP(tblRemain[[#This Row],[کدکالا]],tblMain[],2,FALSE),"")</f>
        <v/>
      </c>
      <c r="D21" s="14" t="str">
        <f>IFERROR(VLOOKUP(tblRemain[[#This Row],[کدکالا]],tblMain[],3,FALSE),"")</f>
        <v/>
      </c>
      <c r="E21" s="14" t="str">
        <f>IFERROR(VLOOKUP(tblRemain[[#This Row],[کدکالا]],tblMain[],4,FALSE),"")</f>
        <v/>
      </c>
      <c r="F21" s="15">
        <f>SUMIFS(tblInOut[تعداد],tblInOut[سند],"ورود",tblInOut[کدکالا],tblRemain[[#This Row],[کدکالا]])</f>
        <v>0</v>
      </c>
      <c r="G21" s="15">
        <f>SUMIFS(tblInOut[تعداد],tblInOut[سند],"خروج",tblInOut[کدکالا],tblRemain[[#This Row],[کدکالا]])</f>
        <v>0</v>
      </c>
      <c r="H21" s="15" t="str">
        <f>IFERROR(tblRemain[[#This Row],[اولیه]]+tblRemain[[#This Row],[جمع ورود]]-tblRemain[[#This Row],[جمع خروج]],"")</f>
        <v/>
      </c>
    </row>
    <row r="22" spans="2:8" ht="25.3" customHeight="1" x14ac:dyDescent="1.05">
      <c r="B22" s="14" t="str">
        <f>IF(Main!B22&gt;0,Main!B22,"")</f>
        <v/>
      </c>
      <c r="C22" s="8" t="str">
        <f>IFERROR(VLOOKUP(tblRemain[[#This Row],[کدکالا]],tblMain[],2,FALSE),"")</f>
        <v/>
      </c>
      <c r="D22" s="14" t="str">
        <f>IFERROR(VLOOKUP(tblRemain[[#This Row],[کدکالا]],tblMain[],3,FALSE),"")</f>
        <v/>
      </c>
      <c r="E22" s="14" t="str">
        <f>IFERROR(VLOOKUP(tblRemain[[#This Row],[کدکالا]],tblMain[],4,FALSE),"")</f>
        <v/>
      </c>
      <c r="F22" s="15">
        <f>SUMIFS(tblInOut[تعداد],tblInOut[سند],"ورود",tblInOut[کدکالا],tblRemain[[#This Row],[کدکالا]])</f>
        <v>0</v>
      </c>
      <c r="G22" s="15">
        <f>SUMIFS(tblInOut[تعداد],tblInOut[سند],"خروج",tblInOut[کدکالا],tblRemain[[#This Row],[کدکالا]])</f>
        <v>0</v>
      </c>
      <c r="H22" s="15" t="str">
        <f>IFERROR(tblRemain[[#This Row],[اولیه]]+tblRemain[[#This Row],[جمع ورود]]-tblRemain[[#This Row],[جمع خروج]],"")</f>
        <v/>
      </c>
    </row>
    <row r="23" spans="2:8" ht="25.3" customHeight="1" x14ac:dyDescent="1.05">
      <c r="B23" s="14" t="str">
        <f>IF(Main!B23&gt;0,Main!B23,"")</f>
        <v/>
      </c>
      <c r="C23" s="8" t="str">
        <f>IFERROR(VLOOKUP(tblRemain[[#This Row],[کدکالا]],tblMain[],2,FALSE),"")</f>
        <v/>
      </c>
      <c r="D23" s="14" t="str">
        <f>IFERROR(VLOOKUP(tblRemain[[#This Row],[کدکالا]],tblMain[],3,FALSE),"")</f>
        <v/>
      </c>
      <c r="E23" s="14" t="str">
        <f>IFERROR(VLOOKUP(tblRemain[[#This Row],[کدکالا]],tblMain[],4,FALSE),"")</f>
        <v/>
      </c>
      <c r="F23" s="15">
        <f>SUMIFS(tblInOut[تعداد],tblInOut[سند],"ورود",tblInOut[کدکالا],tblRemain[[#This Row],[کدکالا]])</f>
        <v>0</v>
      </c>
      <c r="G23" s="15">
        <f>SUMIFS(tblInOut[تعداد],tblInOut[سند],"خروج",tblInOut[کدکالا],tblRemain[[#This Row],[کدکالا]])</f>
        <v>0</v>
      </c>
      <c r="H23" s="15" t="str">
        <f>IFERROR(tblRemain[[#This Row],[اولیه]]+tblRemain[[#This Row],[جمع ورود]]-tblRemain[[#This Row],[جمع خروج]],"")</f>
        <v/>
      </c>
    </row>
    <row r="24" spans="2:8" x14ac:dyDescent="1.05">
      <c r="B24" s="14" t="str">
        <f>IF(Main!B24&gt;0,Main!B24,"")</f>
        <v/>
      </c>
      <c r="C24" s="8" t="str">
        <f>IFERROR(VLOOKUP(tblRemain[[#This Row],[کدکالا]],tblMain[],2,FALSE),"")</f>
        <v/>
      </c>
      <c r="D24" s="14" t="str">
        <f>IFERROR(VLOOKUP(tblRemain[[#This Row],[کدکالا]],tblMain[],3,FALSE),"")</f>
        <v/>
      </c>
      <c r="E24" s="14" t="str">
        <f>IFERROR(VLOOKUP(tblRemain[[#This Row],[کدکالا]],tblMain[],4,FALSE),"")</f>
        <v/>
      </c>
      <c r="F24" s="15">
        <f>SUMIFS(tblInOut[تعداد],tblInOut[سند],"ورود",tblInOut[کدکالا],tblRemain[[#This Row],[کدکالا]])</f>
        <v>0</v>
      </c>
      <c r="G24" s="15">
        <f>SUMIFS(tblInOut[تعداد],tblInOut[سند],"خروج",tblInOut[کدکالا],tblRemain[[#This Row],[کدکالا]])</f>
        <v>0</v>
      </c>
      <c r="H24" s="15" t="str">
        <f>IFERROR(tblRemain[[#This Row],[اولیه]]+tblRemain[[#This Row],[جمع ورود]]-tblRemain[[#This Row],[جمع خروج]],"")</f>
        <v/>
      </c>
    </row>
    <row r="25" spans="2:8" x14ac:dyDescent="1.05">
      <c r="B25" s="14" t="str">
        <f>IF(Main!B25&gt;0,Main!B25,"")</f>
        <v/>
      </c>
      <c r="C25" s="8" t="str">
        <f>IFERROR(VLOOKUP(tblRemain[[#This Row],[کدکالا]],tblMain[],2,FALSE),"")</f>
        <v/>
      </c>
      <c r="D25" s="14" t="str">
        <f>IFERROR(VLOOKUP(tblRemain[[#This Row],[کدکالا]],tblMain[],3,FALSE),"")</f>
        <v/>
      </c>
      <c r="E25" s="14" t="str">
        <f>IFERROR(VLOOKUP(tblRemain[[#This Row],[کدکالا]],tblMain[],4,FALSE),"")</f>
        <v/>
      </c>
      <c r="F25" s="15">
        <f>SUMIFS(tblInOut[تعداد],tblInOut[سند],"ورود",tblInOut[کدکالا],tblRemain[[#This Row],[کدکالا]])</f>
        <v>0</v>
      </c>
      <c r="G25" s="15">
        <f>SUMIFS(tblInOut[تعداد],tblInOut[سند],"خروج",tblInOut[کدکالا],tblRemain[[#This Row],[کدکالا]])</f>
        <v>0</v>
      </c>
      <c r="H25" s="15" t="str">
        <f>IFERROR(tblRemain[[#This Row],[اولیه]]+tblRemain[[#This Row],[جمع ورود]]-tblRemain[[#This Row],[جمع خروج]],"")</f>
        <v/>
      </c>
    </row>
    <row r="26" spans="2:8" x14ac:dyDescent="1.05">
      <c r="B26" s="14" t="str">
        <f>IF(Main!B26&gt;0,Main!B26,"")</f>
        <v/>
      </c>
      <c r="C26" s="8" t="str">
        <f>IFERROR(VLOOKUP(tblRemain[[#This Row],[کدکالا]],tblMain[],2,FALSE),"")</f>
        <v/>
      </c>
      <c r="D26" s="14" t="str">
        <f>IFERROR(VLOOKUP(tblRemain[[#This Row],[کدکالا]],tblMain[],3,FALSE),"")</f>
        <v/>
      </c>
      <c r="E26" s="14" t="str">
        <f>IFERROR(VLOOKUP(tblRemain[[#This Row],[کدکالا]],tblMain[],4,FALSE),"")</f>
        <v/>
      </c>
      <c r="F26" s="15">
        <f>SUMIFS(tblInOut[تعداد],tblInOut[سند],"ورود",tblInOut[کدکالا],tblRemain[[#This Row],[کدکالا]])</f>
        <v>0</v>
      </c>
      <c r="G26" s="15">
        <f>SUMIFS(tblInOut[تعداد],tblInOut[سند],"خروج",tblInOut[کدکالا],tblRemain[[#This Row],[کدکالا]])</f>
        <v>0</v>
      </c>
      <c r="H26" s="15" t="str">
        <f>IFERROR(tblRemain[[#This Row],[اولیه]]+tblRemain[[#This Row],[جمع ورود]]-tblRemain[[#This Row],[جمع خروج]],"")</f>
        <v/>
      </c>
    </row>
    <row r="27" spans="2:8" x14ac:dyDescent="1.05">
      <c r="B27" s="14" t="str">
        <f>IF(Main!B27&gt;0,Main!B27,"")</f>
        <v/>
      </c>
      <c r="C27" s="8" t="str">
        <f>IFERROR(VLOOKUP(tblRemain[[#This Row],[کدکالا]],tblMain[],2,FALSE),"")</f>
        <v/>
      </c>
      <c r="D27" s="14" t="str">
        <f>IFERROR(VLOOKUP(tblRemain[[#This Row],[کدکالا]],tblMain[],3,FALSE),"")</f>
        <v/>
      </c>
      <c r="E27" s="14" t="str">
        <f>IFERROR(VLOOKUP(tblRemain[[#This Row],[کدکالا]],tblMain[],4,FALSE),"")</f>
        <v/>
      </c>
      <c r="F27" s="15">
        <f>SUMIFS(tblInOut[تعداد],tblInOut[سند],"ورود",tblInOut[کدکالا],tblRemain[[#This Row],[کدکالا]])</f>
        <v>0</v>
      </c>
      <c r="G27" s="15">
        <f>SUMIFS(tblInOut[تعداد],tblInOut[سند],"خروج",tblInOut[کدکالا],tblRemain[[#This Row],[کدکالا]])</f>
        <v>0</v>
      </c>
      <c r="H27" s="15" t="str">
        <f>IFERROR(tblRemain[[#This Row],[اولیه]]+tblRemain[[#This Row],[جمع ورود]]-tblRemain[[#This Row],[جمع خروج]],"")</f>
        <v/>
      </c>
    </row>
    <row r="28" spans="2:8" x14ac:dyDescent="1.05">
      <c r="B28" s="14" t="str">
        <f>IF(Main!B28&gt;0,Main!B28,"")</f>
        <v/>
      </c>
      <c r="C28" s="8" t="str">
        <f>IFERROR(VLOOKUP(tblRemain[[#This Row],[کدکالا]],tblMain[],2,FALSE),"")</f>
        <v/>
      </c>
      <c r="D28" s="14" t="str">
        <f>IFERROR(VLOOKUP(tblRemain[[#This Row],[کدکالا]],tblMain[],3,FALSE),"")</f>
        <v/>
      </c>
      <c r="E28" s="14" t="str">
        <f>IFERROR(VLOOKUP(tblRemain[[#This Row],[کدکالا]],tblMain[],4,FALSE),"")</f>
        <v/>
      </c>
      <c r="F28" s="15">
        <f>SUMIFS(tblInOut[تعداد],tblInOut[سند],"ورود",tblInOut[کدکالا],tblRemain[[#This Row],[کدکالا]])</f>
        <v>0</v>
      </c>
      <c r="G28" s="15">
        <f>SUMIFS(tblInOut[تعداد],tblInOut[سند],"خروج",tblInOut[کدکالا],tblRemain[[#This Row],[کدکالا]])</f>
        <v>0</v>
      </c>
      <c r="H28" s="15" t="str">
        <f>IFERROR(tblRemain[[#This Row],[اولیه]]+tblRemain[[#This Row],[جمع ورود]]-tblRemain[[#This Row],[جمع خروج]],"")</f>
        <v/>
      </c>
    </row>
    <row r="29" spans="2:8" x14ac:dyDescent="1.05">
      <c r="B29" s="14" t="str">
        <f>IF(Main!B29&gt;0,Main!B29,"")</f>
        <v/>
      </c>
      <c r="C29" s="8" t="str">
        <f>IFERROR(VLOOKUP(tblRemain[[#This Row],[کدکالا]],tblMain[],2,FALSE),"")</f>
        <v/>
      </c>
      <c r="D29" s="14" t="str">
        <f>IFERROR(VLOOKUP(tblRemain[[#This Row],[کدکالا]],tblMain[],3,FALSE),"")</f>
        <v/>
      </c>
      <c r="E29" s="14" t="str">
        <f>IFERROR(VLOOKUP(tblRemain[[#This Row],[کدکالا]],tblMain[],4,FALSE),"")</f>
        <v/>
      </c>
      <c r="F29" s="15">
        <f>SUMIFS(tblInOut[تعداد],tblInOut[سند],"ورود",tblInOut[کدکالا],tblRemain[[#This Row],[کدکالا]])</f>
        <v>0</v>
      </c>
      <c r="G29" s="15">
        <f>SUMIFS(tblInOut[تعداد],tblInOut[سند],"خروج",tblInOut[کدکالا],tblRemain[[#This Row],[کدکالا]])</f>
        <v>0</v>
      </c>
      <c r="H29" s="15" t="str">
        <f>IFERROR(tblRemain[[#This Row],[اولیه]]+tblRemain[[#This Row],[جمع ورود]]-tblRemain[[#This Row],[جمع خروج]],"")</f>
        <v/>
      </c>
    </row>
    <row r="30" spans="2:8" x14ac:dyDescent="1.05">
      <c r="B30" s="14" t="str">
        <f>IF(Main!B30&gt;0,Main!B30,"")</f>
        <v/>
      </c>
      <c r="C30" s="8" t="str">
        <f>IFERROR(VLOOKUP(tblRemain[[#This Row],[کدکالا]],tblMain[],2,FALSE),"")</f>
        <v/>
      </c>
      <c r="D30" s="14" t="str">
        <f>IFERROR(VLOOKUP(tblRemain[[#This Row],[کدکالا]],tblMain[],3,FALSE),"")</f>
        <v/>
      </c>
      <c r="E30" s="14" t="str">
        <f>IFERROR(VLOOKUP(tblRemain[[#This Row],[کدکالا]],tblMain[],4,FALSE),"")</f>
        <v/>
      </c>
      <c r="F30" s="15">
        <f>SUMIFS(tblInOut[تعداد],tblInOut[سند],"ورود",tblInOut[کدکالا],tblRemain[[#This Row],[کدکالا]])</f>
        <v>0</v>
      </c>
      <c r="G30" s="15">
        <f>SUMIFS(tblInOut[تعداد],tblInOut[سند],"خروج",tblInOut[کدکالا],tblRemain[[#This Row],[کدکالا]])</f>
        <v>0</v>
      </c>
      <c r="H30" s="15" t="str">
        <f>IFERROR(tblRemain[[#This Row],[اولیه]]+tblRemain[[#This Row],[جمع ورود]]-tblRemain[[#This Row],[جمع خروج]],"")</f>
        <v/>
      </c>
    </row>
    <row r="31" spans="2:8" x14ac:dyDescent="1.05">
      <c r="B31" s="14" t="str">
        <f>IF(Main!B31&gt;0,Main!B31,"")</f>
        <v/>
      </c>
      <c r="C31" s="8" t="str">
        <f>IFERROR(VLOOKUP(tblRemain[[#This Row],[کدکالا]],tblMain[],2,FALSE),"")</f>
        <v/>
      </c>
      <c r="D31" s="14" t="str">
        <f>IFERROR(VLOOKUP(tblRemain[[#This Row],[کدکالا]],tblMain[],3,FALSE),"")</f>
        <v/>
      </c>
      <c r="E31" s="14" t="str">
        <f>IFERROR(VLOOKUP(tblRemain[[#This Row],[کدکالا]],tblMain[],4,FALSE),"")</f>
        <v/>
      </c>
      <c r="F31" s="15">
        <f>SUMIFS(tblInOut[تعداد],tblInOut[سند],"ورود",tblInOut[کدکالا],tblRemain[[#This Row],[کدکالا]])</f>
        <v>0</v>
      </c>
      <c r="G31" s="15">
        <f>SUMIFS(tblInOut[تعداد],tblInOut[سند],"خروج",tblInOut[کدکالا],tblRemain[[#This Row],[کدکالا]])</f>
        <v>0</v>
      </c>
      <c r="H31" s="15" t="str">
        <f>IFERROR(tblRemain[[#This Row],[اولیه]]+tblRemain[[#This Row],[جمع ورود]]-tblRemain[[#This Row],[جمع خروج]],"")</f>
        <v/>
      </c>
    </row>
    <row r="32" spans="2:8" x14ac:dyDescent="1.05">
      <c r="B32" s="14" t="str">
        <f>IF(Main!B32&gt;0,Main!B32,"")</f>
        <v/>
      </c>
      <c r="C32" s="8" t="str">
        <f>IFERROR(VLOOKUP(tblRemain[[#This Row],[کدکالا]],tblMain[],2,FALSE),"")</f>
        <v/>
      </c>
      <c r="D32" s="14" t="str">
        <f>IFERROR(VLOOKUP(tblRemain[[#This Row],[کدکالا]],tblMain[],3,FALSE),"")</f>
        <v/>
      </c>
      <c r="E32" s="14" t="str">
        <f>IFERROR(VLOOKUP(tblRemain[[#This Row],[کدکالا]],tblMain[],4,FALSE),"")</f>
        <v/>
      </c>
      <c r="F32" s="15">
        <f>SUMIFS(tblInOut[تعداد],tblInOut[سند],"ورود",tblInOut[کدکالا],tblRemain[[#This Row],[کدکالا]])</f>
        <v>0</v>
      </c>
      <c r="G32" s="15">
        <f>SUMIFS(tblInOut[تعداد],tblInOut[سند],"خروج",tblInOut[کدکالا],tblRemain[[#This Row],[کدکالا]])</f>
        <v>0</v>
      </c>
      <c r="H32" s="15" t="str">
        <f>IFERROR(tblRemain[[#This Row],[اولیه]]+tblRemain[[#This Row],[جمع ورود]]-tblRemain[[#This Row],[جمع خروج]],"")</f>
        <v/>
      </c>
    </row>
    <row r="33" spans="2:8" x14ac:dyDescent="1.05">
      <c r="B33" s="14" t="str">
        <f>IF(Main!B33&gt;0,Main!B33,"")</f>
        <v/>
      </c>
      <c r="C33" s="8" t="str">
        <f>IFERROR(VLOOKUP(tblRemain[[#This Row],[کدکالا]],tblMain[],2,FALSE),"")</f>
        <v/>
      </c>
      <c r="D33" s="14" t="str">
        <f>IFERROR(VLOOKUP(tblRemain[[#This Row],[کدکالا]],tblMain[],3,FALSE),"")</f>
        <v/>
      </c>
      <c r="E33" s="14" t="str">
        <f>IFERROR(VLOOKUP(tblRemain[[#This Row],[کدکالا]],tblMain[],4,FALSE),"")</f>
        <v/>
      </c>
      <c r="F33" s="15">
        <f>SUMIFS(tblInOut[تعداد],tblInOut[سند],"ورود",tblInOut[کدکالا],tblRemain[[#This Row],[کدکالا]])</f>
        <v>0</v>
      </c>
      <c r="G33" s="15">
        <f>SUMIFS(tblInOut[تعداد],tblInOut[سند],"خروج",tblInOut[کدکالا],tblRemain[[#This Row],[کدکالا]])</f>
        <v>0</v>
      </c>
      <c r="H33" s="15" t="str">
        <f>IFERROR(tblRemain[[#This Row],[اولیه]]+tblRemain[[#This Row],[جمع ورود]]-tblRemain[[#This Row],[جمع خروج]],"")</f>
        <v/>
      </c>
    </row>
    <row r="34" spans="2:8" x14ac:dyDescent="1.05">
      <c r="B34" s="14" t="str">
        <f>IF(Main!B34&gt;0,Main!B34,"")</f>
        <v/>
      </c>
      <c r="C34" s="8" t="str">
        <f>IFERROR(VLOOKUP(tblRemain[[#This Row],[کدکالا]],tblMain[],2,FALSE),"")</f>
        <v/>
      </c>
      <c r="D34" s="14" t="str">
        <f>IFERROR(VLOOKUP(tblRemain[[#This Row],[کدکالا]],tblMain[],3,FALSE),"")</f>
        <v/>
      </c>
      <c r="E34" s="14" t="str">
        <f>IFERROR(VLOOKUP(tblRemain[[#This Row],[کدکالا]],tblMain[],4,FALSE),"")</f>
        <v/>
      </c>
      <c r="F34" s="15">
        <f>SUMIFS(tblInOut[تعداد],tblInOut[سند],"ورود",tblInOut[کدکالا],tblRemain[[#This Row],[کدکالا]])</f>
        <v>0</v>
      </c>
      <c r="G34" s="15">
        <f>SUMIFS(tblInOut[تعداد],tblInOut[سند],"خروج",tblInOut[کدکالا],tblRemain[[#This Row],[کدکالا]])</f>
        <v>0</v>
      </c>
      <c r="H34" s="15" t="str">
        <f>IFERROR(tblRemain[[#This Row],[اولیه]]+tblRemain[[#This Row],[جمع ورود]]-tblRemain[[#This Row],[جمع خروج]],"")</f>
        <v/>
      </c>
    </row>
    <row r="35" spans="2:8" x14ac:dyDescent="1.05">
      <c r="B35" s="14" t="str">
        <f>IF(Main!B35&gt;0,Main!B35,"")</f>
        <v/>
      </c>
      <c r="C35" s="8" t="str">
        <f>IFERROR(VLOOKUP(tblRemain[[#This Row],[کدکالا]],tblMain[],2,FALSE),"")</f>
        <v/>
      </c>
      <c r="D35" s="14" t="str">
        <f>IFERROR(VLOOKUP(tblRemain[[#This Row],[کدکالا]],tblMain[],3,FALSE),"")</f>
        <v/>
      </c>
      <c r="E35" s="14" t="str">
        <f>IFERROR(VLOOKUP(tblRemain[[#This Row],[کدکالا]],tblMain[],4,FALSE),"")</f>
        <v/>
      </c>
      <c r="F35" s="15">
        <f>SUMIFS(tblInOut[تعداد],tblInOut[سند],"ورود",tblInOut[کدکالا],tblRemain[[#This Row],[کدکالا]])</f>
        <v>0</v>
      </c>
      <c r="G35" s="15">
        <f>SUMIFS(tblInOut[تعداد],tblInOut[سند],"خروج",tblInOut[کدکالا],tblRemain[[#This Row],[کدکالا]])</f>
        <v>0</v>
      </c>
      <c r="H35" s="15" t="str">
        <f>IFERROR(tblRemain[[#This Row],[اولیه]]+tblRemain[[#This Row],[جمع ورود]]-tblRemain[[#This Row],[جمع خروج]],"")</f>
        <v/>
      </c>
    </row>
    <row r="36" spans="2:8" x14ac:dyDescent="1.05">
      <c r="B36" s="14" t="str">
        <f>IF(Main!B36&gt;0,Main!B36,"")</f>
        <v/>
      </c>
      <c r="C36" s="8" t="str">
        <f>IFERROR(VLOOKUP(tblRemain[[#This Row],[کدکالا]],tblMain[],2,FALSE),"")</f>
        <v/>
      </c>
      <c r="D36" s="14" t="str">
        <f>IFERROR(VLOOKUP(tblRemain[[#This Row],[کدکالا]],tblMain[],3,FALSE),"")</f>
        <v/>
      </c>
      <c r="E36" s="14" t="str">
        <f>IFERROR(VLOOKUP(tblRemain[[#This Row],[کدکالا]],tblMain[],4,FALSE),"")</f>
        <v/>
      </c>
      <c r="F36" s="15">
        <f>SUMIFS(tblInOut[تعداد],tblInOut[سند],"ورود",tblInOut[کدکالا],tblRemain[[#This Row],[کدکالا]])</f>
        <v>0</v>
      </c>
      <c r="G36" s="15">
        <f>SUMIFS(tblInOut[تعداد],tblInOut[سند],"خروج",tblInOut[کدکالا],tblRemain[[#This Row],[کدکالا]])</f>
        <v>0</v>
      </c>
      <c r="H36" s="15" t="str">
        <f>IFERROR(tblRemain[[#This Row],[اولیه]]+tblRemain[[#This Row],[جمع ورود]]-tblRemain[[#This Row],[جمع خروج]],"")</f>
        <v/>
      </c>
    </row>
    <row r="37" spans="2:8" x14ac:dyDescent="1.05">
      <c r="B37" s="14" t="str">
        <f>IF(Main!B37&gt;0,Main!B37,"")</f>
        <v/>
      </c>
      <c r="C37" s="8" t="str">
        <f>IFERROR(VLOOKUP(tblRemain[[#This Row],[کدکالا]],tblMain[],2,FALSE),"")</f>
        <v/>
      </c>
      <c r="D37" s="14" t="str">
        <f>IFERROR(VLOOKUP(tblRemain[[#This Row],[کدکالا]],tblMain[],3,FALSE),"")</f>
        <v/>
      </c>
      <c r="E37" s="14" t="str">
        <f>IFERROR(VLOOKUP(tblRemain[[#This Row],[کدکالا]],tblMain[],4,FALSE),"")</f>
        <v/>
      </c>
      <c r="F37" s="15">
        <f>SUMIFS(tblInOut[تعداد],tblInOut[سند],"ورود",tblInOut[کدکالا],tblRemain[[#This Row],[کدکالا]])</f>
        <v>0</v>
      </c>
      <c r="G37" s="15">
        <f>SUMIFS(tblInOut[تعداد],tblInOut[سند],"خروج",tblInOut[کدکالا],tblRemain[[#This Row],[کدکالا]])</f>
        <v>0</v>
      </c>
      <c r="H37" s="15" t="str">
        <f>IFERROR(tblRemain[[#This Row],[اولیه]]+tblRemain[[#This Row],[جمع ورود]]-tblRemain[[#This Row],[جمع خروج]],"")</f>
        <v/>
      </c>
    </row>
    <row r="38" spans="2:8" x14ac:dyDescent="1.05">
      <c r="B38" s="14" t="str">
        <f>IF(Main!B38&gt;0,Main!B38,"")</f>
        <v/>
      </c>
      <c r="C38" s="8" t="str">
        <f>IFERROR(VLOOKUP(tblRemain[[#This Row],[کدکالا]],tblMain[],2,FALSE),"")</f>
        <v/>
      </c>
      <c r="D38" s="14" t="str">
        <f>IFERROR(VLOOKUP(tblRemain[[#This Row],[کدکالا]],tblMain[],3,FALSE),"")</f>
        <v/>
      </c>
      <c r="E38" s="14" t="str">
        <f>IFERROR(VLOOKUP(tblRemain[[#This Row],[کدکالا]],tblMain[],4,FALSE),"")</f>
        <v/>
      </c>
      <c r="F38" s="15">
        <f>SUMIFS(tblInOut[تعداد],tblInOut[سند],"ورود",tblInOut[کدکالا],tblRemain[[#This Row],[کدکالا]])</f>
        <v>0</v>
      </c>
      <c r="G38" s="15">
        <f>SUMIFS(tblInOut[تعداد],tblInOut[سند],"خروج",tblInOut[کدکالا],tblRemain[[#This Row],[کدکالا]])</f>
        <v>0</v>
      </c>
      <c r="H38" s="15" t="str">
        <f>IFERROR(tblRemain[[#This Row],[اولیه]]+tblRemain[[#This Row],[جمع ورود]]-tblRemain[[#This Row],[جمع خروج]],"")</f>
        <v/>
      </c>
    </row>
    <row r="39" spans="2:8" x14ac:dyDescent="1.05">
      <c r="B39" s="14" t="str">
        <f>IF(Main!B39&gt;0,Main!B39,"")</f>
        <v/>
      </c>
      <c r="C39" s="8" t="str">
        <f>IFERROR(VLOOKUP(tblRemain[[#This Row],[کدکالا]],tblMain[],2,FALSE),"")</f>
        <v/>
      </c>
      <c r="D39" s="14" t="str">
        <f>IFERROR(VLOOKUP(tblRemain[[#This Row],[کدکالا]],tblMain[],3,FALSE),"")</f>
        <v/>
      </c>
      <c r="E39" s="14" t="str">
        <f>IFERROR(VLOOKUP(tblRemain[[#This Row],[کدکالا]],tblMain[],4,FALSE),"")</f>
        <v/>
      </c>
      <c r="F39" s="15">
        <f>SUMIFS(tblInOut[تعداد],tblInOut[سند],"ورود",tblInOut[کدکالا],tblRemain[[#This Row],[کدکالا]])</f>
        <v>0</v>
      </c>
      <c r="G39" s="15">
        <f>SUMIFS(tblInOut[تعداد],tblInOut[سند],"خروج",tblInOut[کدکالا],tblRemain[[#This Row],[کدکالا]])</f>
        <v>0</v>
      </c>
      <c r="H39" s="15" t="str">
        <f>IFERROR(tblRemain[[#This Row],[اولیه]]+tblRemain[[#This Row],[جمع ورود]]-tblRemain[[#This Row],[جمع خروج]],"")</f>
        <v/>
      </c>
    </row>
    <row r="40" spans="2:8" x14ac:dyDescent="1.05">
      <c r="B40" s="14" t="str">
        <f>IF(Main!B40&gt;0,Main!B40,"")</f>
        <v/>
      </c>
      <c r="C40" s="8" t="str">
        <f>IFERROR(VLOOKUP(tblRemain[[#This Row],[کدکالا]],tblMain[],2,FALSE),"")</f>
        <v/>
      </c>
      <c r="D40" s="14" t="str">
        <f>IFERROR(VLOOKUP(tblRemain[[#This Row],[کدکالا]],tblMain[],3,FALSE),"")</f>
        <v/>
      </c>
      <c r="E40" s="14" t="str">
        <f>IFERROR(VLOOKUP(tblRemain[[#This Row],[کدکالا]],tblMain[],4,FALSE),"")</f>
        <v/>
      </c>
      <c r="F40" s="15">
        <f>SUMIFS(tblInOut[تعداد],tblInOut[سند],"ورود",tblInOut[کدکالا],tblRemain[[#This Row],[کدکالا]])</f>
        <v>0</v>
      </c>
      <c r="G40" s="15">
        <f>SUMIFS(tblInOut[تعداد],tblInOut[سند],"خروج",tblInOut[کدکالا],tblRemain[[#This Row],[کدکالا]])</f>
        <v>0</v>
      </c>
      <c r="H40" s="15" t="str">
        <f>IFERROR(tblRemain[[#This Row],[اولیه]]+tblRemain[[#This Row],[جمع ورود]]-tblRemain[[#This Row],[جمع خروج]],"")</f>
        <v/>
      </c>
    </row>
    <row r="41" spans="2:8" x14ac:dyDescent="1.05">
      <c r="B41" s="14" t="str">
        <f>IF(Main!B41&gt;0,Main!B41,"")</f>
        <v/>
      </c>
      <c r="C41" s="8" t="str">
        <f>IFERROR(VLOOKUP(tblRemain[[#This Row],[کدکالا]],tblMain[],2,FALSE),"")</f>
        <v/>
      </c>
      <c r="D41" s="14" t="str">
        <f>IFERROR(VLOOKUP(tblRemain[[#This Row],[کدکالا]],tblMain[],3,FALSE),"")</f>
        <v/>
      </c>
      <c r="E41" s="14" t="str">
        <f>IFERROR(VLOOKUP(tblRemain[[#This Row],[کدکالا]],tblMain[],4,FALSE),"")</f>
        <v/>
      </c>
      <c r="F41" s="15">
        <f>SUMIFS(tblInOut[تعداد],tblInOut[سند],"ورود",tblInOut[کدکالا],tblRemain[[#This Row],[کدکالا]])</f>
        <v>0</v>
      </c>
      <c r="G41" s="15">
        <f>SUMIFS(tblInOut[تعداد],tblInOut[سند],"خروج",tblInOut[کدکالا],tblRemain[[#This Row],[کدکالا]])</f>
        <v>0</v>
      </c>
      <c r="H41" s="15" t="str">
        <f>IFERROR(tblRemain[[#This Row],[اولیه]]+tblRemain[[#This Row],[جمع ورود]]-tblRemain[[#This Row],[جمع خروج]],"")</f>
        <v/>
      </c>
    </row>
    <row r="42" spans="2:8" x14ac:dyDescent="1.05">
      <c r="B42" s="14" t="str">
        <f>IF(Main!B42&gt;0,Main!B42,"")</f>
        <v/>
      </c>
      <c r="C42" s="8" t="str">
        <f>IFERROR(VLOOKUP(tblRemain[[#This Row],[کدکالا]],tblMain[],2,FALSE),"")</f>
        <v/>
      </c>
      <c r="D42" s="14" t="str">
        <f>IFERROR(VLOOKUP(tblRemain[[#This Row],[کدکالا]],tblMain[],3,FALSE),"")</f>
        <v/>
      </c>
      <c r="E42" s="14" t="str">
        <f>IFERROR(VLOOKUP(tblRemain[[#This Row],[کدکالا]],tblMain[],4,FALSE),"")</f>
        <v/>
      </c>
      <c r="F42" s="15">
        <f>SUMIFS(tblInOut[تعداد],tblInOut[سند],"ورود",tblInOut[کدکالا],tblRemain[[#This Row],[کدکالا]])</f>
        <v>0</v>
      </c>
      <c r="G42" s="15">
        <f>SUMIFS(tblInOut[تعداد],tblInOut[سند],"خروج",tblInOut[کدکالا],tblRemain[[#This Row],[کدکالا]])</f>
        <v>0</v>
      </c>
      <c r="H42" s="15" t="str">
        <f>IFERROR(tblRemain[[#This Row],[اولیه]]+tblRemain[[#This Row],[جمع ورود]]-tblRemain[[#This Row],[جمع خروج]],"")</f>
        <v/>
      </c>
    </row>
    <row r="43" spans="2:8" x14ac:dyDescent="1.05">
      <c r="B43" s="14" t="str">
        <f>IF(Main!B43&gt;0,Main!B43,"")</f>
        <v/>
      </c>
      <c r="C43" s="8" t="str">
        <f>IFERROR(VLOOKUP(tblRemain[[#This Row],[کدکالا]],tblMain[],2,FALSE),"")</f>
        <v/>
      </c>
      <c r="D43" s="14" t="str">
        <f>IFERROR(VLOOKUP(tblRemain[[#This Row],[کدکالا]],tblMain[],3,FALSE),"")</f>
        <v/>
      </c>
      <c r="E43" s="14" t="str">
        <f>IFERROR(VLOOKUP(tblRemain[[#This Row],[کدکالا]],tblMain[],4,FALSE),"")</f>
        <v/>
      </c>
      <c r="F43" s="15">
        <f>SUMIFS(tblInOut[تعداد],tblInOut[سند],"ورود",tblInOut[کدکالا],tblRemain[[#This Row],[کدکالا]])</f>
        <v>0</v>
      </c>
      <c r="G43" s="15">
        <f>SUMIFS(tblInOut[تعداد],tblInOut[سند],"خروج",tblInOut[کدکالا],tblRemain[[#This Row],[کدکالا]])</f>
        <v>0</v>
      </c>
      <c r="H43" s="15" t="str">
        <f>IFERROR(tblRemain[[#This Row],[اولیه]]+tblRemain[[#This Row],[جمع ورود]]-tblRemain[[#This Row],[جمع خروج]],"")</f>
        <v/>
      </c>
    </row>
    <row r="44" spans="2:8" x14ac:dyDescent="1.05">
      <c r="B44" s="14" t="str">
        <f>IF(Main!B44&gt;0,Main!B44,"")</f>
        <v/>
      </c>
      <c r="C44" s="8" t="str">
        <f>IFERROR(VLOOKUP(tblRemain[[#This Row],[کدکالا]],tblMain[],2,FALSE),"")</f>
        <v/>
      </c>
      <c r="D44" s="14" t="str">
        <f>IFERROR(VLOOKUP(tblRemain[[#This Row],[کدکالا]],tblMain[],3,FALSE),"")</f>
        <v/>
      </c>
      <c r="E44" s="14" t="str">
        <f>IFERROR(VLOOKUP(tblRemain[[#This Row],[کدکالا]],tblMain[],4,FALSE),"")</f>
        <v/>
      </c>
      <c r="F44" s="15">
        <f>SUMIFS(tblInOut[تعداد],tblInOut[سند],"ورود",tblInOut[کدکالا],tblRemain[[#This Row],[کدکالا]])</f>
        <v>0</v>
      </c>
      <c r="G44" s="15">
        <f>SUMIFS(tblInOut[تعداد],tblInOut[سند],"خروج",tblInOut[کدکالا],tblRemain[[#This Row],[کدکالا]])</f>
        <v>0</v>
      </c>
      <c r="H44" s="15" t="str">
        <f>IFERROR(tblRemain[[#This Row],[اولیه]]+tblRemain[[#This Row],[جمع ورود]]-tblRemain[[#This Row],[جمع خروج]],"")</f>
        <v/>
      </c>
    </row>
    <row r="45" spans="2:8" x14ac:dyDescent="1.05">
      <c r="B45" s="14" t="str">
        <f>IF(Main!B45&gt;0,Main!B45,"")</f>
        <v/>
      </c>
      <c r="C45" s="8" t="str">
        <f>IFERROR(VLOOKUP(tblRemain[[#This Row],[کدکالا]],tblMain[],2,FALSE),"")</f>
        <v/>
      </c>
      <c r="D45" s="14" t="str">
        <f>IFERROR(VLOOKUP(tblRemain[[#This Row],[کدکالا]],tblMain[],3,FALSE),"")</f>
        <v/>
      </c>
      <c r="E45" s="14" t="str">
        <f>IFERROR(VLOOKUP(tblRemain[[#This Row],[کدکالا]],tblMain[],4,FALSE),"")</f>
        <v/>
      </c>
      <c r="F45" s="15">
        <f>SUMIFS(tblInOut[تعداد],tblInOut[سند],"ورود",tblInOut[کدکالا],tblRemain[[#This Row],[کدکالا]])</f>
        <v>0</v>
      </c>
      <c r="G45" s="15">
        <f>SUMIFS(tblInOut[تعداد],tblInOut[سند],"خروج",tblInOut[کدکالا],tblRemain[[#This Row],[کدکالا]])</f>
        <v>0</v>
      </c>
      <c r="H45" s="15" t="str">
        <f>IFERROR(tblRemain[[#This Row],[اولیه]]+tblRemain[[#This Row],[جمع ورود]]-tblRemain[[#This Row],[جمع خروج]],"")</f>
        <v/>
      </c>
    </row>
    <row r="46" spans="2:8" x14ac:dyDescent="1.05">
      <c r="B46" s="14" t="str">
        <f>IF(Main!B46&gt;0,Main!B46,"")</f>
        <v/>
      </c>
      <c r="C46" s="8" t="str">
        <f>IFERROR(VLOOKUP(tblRemain[[#This Row],[کدکالا]],tblMain[],2,FALSE),"")</f>
        <v/>
      </c>
      <c r="D46" s="14" t="str">
        <f>IFERROR(VLOOKUP(tblRemain[[#This Row],[کدکالا]],tblMain[],3,FALSE),"")</f>
        <v/>
      </c>
      <c r="E46" s="14" t="str">
        <f>IFERROR(VLOOKUP(tblRemain[[#This Row],[کدکالا]],tblMain[],4,FALSE),"")</f>
        <v/>
      </c>
      <c r="F46" s="15">
        <f>SUMIFS(tblInOut[تعداد],tblInOut[سند],"ورود",tblInOut[کدکالا],tblRemain[[#This Row],[کدکالا]])</f>
        <v>0</v>
      </c>
      <c r="G46" s="15">
        <f>SUMIFS(tblInOut[تعداد],tblInOut[سند],"خروج",tblInOut[کدکالا],tblRemain[[#This Row],[کدکالا]])</f>
        <v>0</v>
      </c>
      <c r="H46" s="15" t="str">
        <f>IFERROR(tblRemain[[#This Row],[اولیه]]+tblRemain[[#This Row],[جمع ورود]]-tblRemain[[#This Row],[جمع خروج]],"")</f>
        <v/>
      </c>
    </row>
    <row r="47" spans="2:8" x14ac:dyDescent="1.05">
      <c r="B47" s="14" t="str">
        <f>IF(Main!B47&gt;0,Main!B47,"")</f>
        <v/>
      </c>
      <c r="C47" s="8" t="str">
        <f>IFERROR(VLOOKUP(tblRemain[[#This Row],[کدکالا]],tblMain[],2,FALSE),"")</f>
        <v/>
      </c>
      <c r="D47" s="14" t="str">
        <f>IFERROR(VLOOKUP(tblRemain[[#This Row],[کدکالا]],tblMain[],3,FALSE),"")</f>
        <v/>
      </c>
      <c r="E47" s="14" t="str">
        <f>IFERROR(VLOOKUP(tblRemain[[#This Row],[کدکالا]],tblMain[],4,FALSE),"")</f>
        <v/>
      </c>
      <c r="F47" s="15">
        <f>SUMIFS(tblInOut[تعداد],tblInOut[سند],"ورود",tblInOut[کدکالا],tblRemain[[#This Row],[کدکالا]])</f>
        <v>0</v>
      </c>
      <c r="G47" s="15">
        <f>SUMIFS(tblInOut[تعداد],tblInOut[سند],"خروج",tblInOut[کدکالا],tblRemain[[#This Row],[کدکالا]])</f>
        <v>0</v>
      </c>
      <c r="H47" s="15" t="str">
        <f>IFERROR(tblRemain[[#This Row],[اولیه]]+tblRemain[[#This Row],[جمع ورود]]-tblRemain[[#This Row],[جمع خروج]],"")</f>
        <v/>
      </c>
    </row>
    <row r="48" spans="2:8" x14ac:dyDescent="1.05">
      <c r="B48" s="14" t="str">
        <f>IF(Main!B48&gt;0,Main!B48,"")</f>
        <v/>
      </c>
      <c r="C48" s="8" t="str">
        <f>IFERROR(VLOOKUP(tblRemain[[#This Row],[کدکالا]],tblMain[],2,FALSE),"")</f>
        <v/>
      </c>
      <c r="D48" s="14" t="str">
        <f>IFERROR(VLOOKUP(tblRemain[[#This Row],[کدکالا]],tblMain[],3,FALSE),"")</f>
        <v/>
      </c>
      <c r="E48" s="14" t="str">
        <f>IFERROR(VLOOKUP(tblRemain[[#This Row],[کدکالا]],tblMain[],4,FALSE),"")</f>
        <v/>
      </c>
      <c r="F48" s="15">
        <f>SUMIFS(tblInOut[تعداد],tblInOut[سند],"ورود",tblInOut[کدکالا],tblRemain[[#This Row],[کدکالا]])</f>
        <v>0</v>
      </c>
      <c r="G48" s="15">
        <f>SUMIFS(tblInOut[تعداد],tblInOut[سند],"خروج",tblInOut[کدکالا],tblRemain[[#This Row],[کدکالا]])</f>
        <v>0</v>
      </c>
      <c r="H48" s="15" t="str">
        <f>IFERROR(tblRemain[[#This Row],[اولیه]]+tblRemain[[#This Row],[جمع ورود]]-tblRemain[[#This Row],[جمع خروج]],"")</f>
        <v/>
      </c>
    </row>
    <row r="49" spans="2:8" x14ac:dyDescent="1.05">
      <c r="B49" s="14" t="str">
        <f>IF(Main!B49&gt;0,Main!B49,"")</f>
        <v/>
      </c>
      <c r="C49" s="8" t="str">
        <f>IFERROR(VLOOKUP(tblRemain[[#This Row],[کدکالا]],tblMain[],2,FALSE),"")</f>
        <v/>
      </c>
      <c r="D49" s="14" t="str">
        <f>IFERROR(VLOOKUP(tblRemain[[#This Row],[کدکالا]],tblMain[],3,FALSE),"")</f>
        <v/>
      </c>
      <c r="E49" s="14" t="str">
        <f>IFERROR(VLOOKUP(tblRemain[[#This Row],[کدکالا]],tblMain[],4,FALSE),"")</f>
        <v/>
      </c>
      <c r="F49" s="15">
        <f>SUMIFS(tblInOut[تعداد],tblInOut[سند],"ورود",tblInOut[کدکالا],tblRemain[[#This Row],[کدکالا]])</f>
        <v>0</v>
      </c>
      <c r="G49" s="15">
        <f>SUMIFS(tblInOut[تعداد],tblInOut[سند],"خروج",tblInOut[کدکالا],tblRemain[[#This Row],[کدکالا]])</f>
        <v>0</v>
      </c>
      <c r="H49" s="15" t="str">
        <f>IFERROR(tblRemain[[#This Row],[اولیه]]+tblRemain[[#This Row],[جمع ورود]]-tblRemain[[#This Row],[جمع خروج]],"")</f>
        <v/>
      </c>
    </row>
    <row r="50" spans="2:8" x14ac:dyDescent="1.05">
      <c r="B50" s="14" t="str">
        <f>IF(Main!B50&gt;0,Main!B50,"")</f>
        <v/>
      </c>
      <c r="C50" s="8" t="str">
        <f>IFERROR(VLOOKUP(tblRemain[[#This Row],[کدکالا]],tblMain[],2,FALSE),"")</f>
        <v/>
      </c>
      <c r="D50" s="14" t="str">
        <f>IFERROR(VLOOKUP(tblRemain[[#This Row],[کدکالا]],tblMain[],3,FALSE),"")</f>
        <v/>
      </c>
      <c r="E50" s="14" t="str">
        <f>IFERROR(VLOOKUP(tblRemain[[#This Row],[کدکالا]],tblMain[],4,FALSE),"")</f>
        <v/>
      </c>
      <c r="F50" s="15">
        <f>SUMIFS(tblInOut[تعداد],tblInOut[سند],"ورود",tblInOut[کدکالا],tblRemain[[#This Row],[کدکالا]])</f>
        <v>0</v>
      </c>
      <c r="G50" s="15">
        <f>SUMIFS(tblInOut[تعداد],tblInOut[سند],"خروج",tblInOut[کدکالا],tblRemain[[#This Row],[کدکالا]])</f>
        <v>0</v>
      </c>
      <c r="H50" s="15" t="str">
        <f>IFERROR(tblRemain[[#This Row],[اولیه]]+tblRemain[[#This Row],[جمع ورود]]-tblRemain[[#This Row],[جمع خروج]],"")</f>
        <v/>
      </c>
    </row>
  </sheetData>
  <conditionalFormatting sqref="B3:H838">
    <cfRule type="expression" dxfId="3" priority="2">
      <formula>ISNUMBER($B3)</formula>
    </cfRule>
  </conditionalFormatting>
  <conditionalFormatting sqref="F2:F50">
    <cfRule type="cellIs" dxfId="2" priority="3" operator="equal">
      <formula>"خروج"</formula>
    </cfRule>
    <cfRule type="cellIs" dxfId="1" priority="4" operator="equal">
      <formula>"ورود"</formula>
    </cfRule>
  </conditionalFormatting>
  <conditionalFormatting sqref="F3:G500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Admin</vt:lpstr>
      <vt:lpstr>Main</vt:lpstr>
      <vt:lpstr>InOut</vt:lpstr>
      <vt:lpstr>Remain</vt:lpstr>
      <vt:lpstr>خروج</vt:lpstr>
      <vt:lpstr>ورود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Nader Bahri</cp:lastModifiedBy>
  <cp:lastPrinted>2024-02-18T08:01:34Z</cp:lastPrinted>
  <dcterms:created xsi:type="dcterms:W3CDTF">2015-06-05T18:17:20Z</dcterms:created>
  <dcterms:modified xsi:type="dcterms:W3CDTF">2024-07-22T20:00:08Z</dcterms:modified>
</cp:coreProperties>
</file>